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5625" windowWidth="9600" windowHeight="5115" tabRatio="500"/>
  </bookViews>
  <sheets>
    <sheet name="A" sheetId="1" r:id="rId1"/>
  </sheets>
  <definedNames>
    <definedName name="_xlnm.Print_Area" localSheetId="0">A!$A$10:$O$103</definedName>
    <definedName name="_xlnm.Print_Titles" localSheetId="0">A!$1:$9</definedName>
  </definedNames>
  <calcPr calcId="145621"/>
</workbook>
</file>

<file path=xl/calcChain.xml><?xml version="1.0" encoding="utf-8"?>
<calcChain xmlns="http://schemas.openxmlformats.org/spreadsheetml/2006/main">
  <c r="O93" i="1" l="1"/>
  <c r="O84" i="1"/>
  <c r="K93" i="1"/>
  <c r="I93" i="1"/>
  <c r="E93" i="1"/>
  <c r="C93" i="1"/>
  <c r="C84" i="1"/>
  <c r="G93" i="1"/>
  <c r="M93" i="1"/>
  <c r="M95" i="1"/>
  <c r="G95" i="1"/>
  <c r="G78" i="1"/>
  <c r="G35" i="1"/>
  <c r="C73" i="1" l="1"/>
  <c r="E73" i="1"/>
  <c r="G73" i="1" s="1"/>
  <c r="I73" i="1"/>
  <c r="M73" i="1" s="1"/>
  <c r="K73" i="1"/>
  <c r="M81" i="1"/>
  <c r="G81" i="1"/>
  <c r="C20" i="1" l="1"/>
  <c r="E20" i="1"/>
  <c r="I20" i="1"/>
  <c r="K20" i="1"/>
  <c r="O20" i="1"/>
  <c r="M41" i="1"/>
  <c r="G41" i="1"/>
  <c r="G20" i="1" l="1"/>
  <c r="M20" i="1"/>
  <c r="G69" i="1"/>
  <c r="G90" i="1"/>
  <c r="G77" i="1"/>
  <c r="G34" i="1"/>
  <c r="G31" i="1"/>
  <c r="G29" i="1"/>
  <c r="G25" i="1"/>
  <c r="O10" i="1"/>
  <c r="M31" i="1"/>
  <c r="C10" i="1"/>
  <c r="E10" i="1"/>
  <c r="I10" i="1"/>
  <c r="K10" i="1"/>
  <c r="M12" i="1"/>
  <c r="G12" i="1"/>
  <c r="G36" i="1"/>
  <c r="M28" i="1"/>
  <c r="M29" i="1"/>
  <c r="O73" i="1"/>
  <c r="M80" i="1"/>
  <c r="G80" i="1"/>
  <c r="M58" i="1"/>
  <c r="G58" i="1"/>
  <c r="G86" i="1"/>
  <c r="G87" i="1"/>
  <c r="G88" i="1"/>
  <c r="G89" i="1"/>
  <c r="G22" i="1"/>
  <c r="M14" i="1"/>
  <c r="G14" i="1"/>
  <c r="M17" i="1"/>
  <c r="G17" i="1"/>
  <c r="C55" i="1"/>
  <c r="G66" i="1"/>
  <c r="M24" i="1"/>
  <c r="G24" i="1"/>
  <c r="O63" i="1"/>
  <c r="K63" i="1"/>
  <c r="I63" i="1"/>
  <c r="E63" i="1"/>
  <c r="C63" i="1"/>
  <c r="M70" i="1"/>
  <c r="G70" i="1"/>
  <c r="C44" i="1"/>
  <c r="O55" i="1"/>
  <c r="O44" i="1"/>
  <c r="K55" i="1"/>
  <c r="K84" i="1"/>
  <c r="I84" i="1"/>
  <c r="M84" i="1" s="1"/>
  <c r="E84" i="1"/>
  <c r="M86" i="1"/>
  <c r="I55" i="1"/>
  <c r="E55" i="1"/>
  <c r="K44" i="1"/>
  <c r="I44" i="1"/>
  <c r="E44" i="1"/>
  <c r="G46" i="1"/>
  <c r="M46" i="1"/>
  <c r="G60" i="1"/>
  <c r="G23" i="1"/>
  <c r="M60" i="1"/>
  <c r="M59" i="1"/>
  <c r="M57" i="1"/>
  <c r="G59" i="1"/>
  <c r="G57" i="1"/>
  <c r="M89" i="1"/>
  <c r="M90" i="1"/>
  <c r="M87" i="1"/>
  <c r="M88" i="1"/>
  <c r="G79" i="1"/>
  <c r="G76" i="1"/>
  <c r="G75" i="1"/>
  <c r="G68" i="1"/>
  <c r="G67" i="1"/>
  <c r="G65" i="1"/>
  <c r="G52" i="1"/>
  <c r="G51" i="1"/>
  <c r="G50" i="1"/>
  <c r="G49" i="1"/>
  <c r="G47" i="1"/>
  <c r="G48" i="1"/>
  <c r="M79" i="1"/>
  <c r="M78" i="1"/>
  <c r="M77" i="1"/>
  <c r="M76" i="1"/>
  <c r="M75" i="1"/>
  <c r="M69" i="1"/>
  <c r="M68" i="1"/>
  <c r="M67" i="1"/>
  <c r="M66" i="1"/>
  <c r="M65" i="1"/>
  <c r="M52" i="1"/>
  <c r="M51" i="1"/>
  <c r="M50" i="1"/>
  <c r="M49" i="1"/>
  <c r="M47" i="1"/>
  <c r="M48" i="1"/>
  <c r="M40" i="1"/>
  <c r="M39" i="1"/>
  <c r="M38" i="1"/>
  <c r="M37" i="1"/>
  <c r="M36" i="1"/>
  <c r="M35" i="1"/>
  <c r="M16" i="1"/>
  <c r="M34" i="1"/>
  <c r="M33" i="1"/>
  <c r="M32" i="1"/>
  <c r="M30" i="1"/>
  <c r="M15" i="1"/>
  <c r="M27" i="1"/>
  <c r="M26" i="1"/>
  <c r="M25" i="1"/>
  <c r="M13" i="1"/>
  <c r="M23" i="1"/>
  <c r="M22" i="1"/>
  <c r="G40" i="1"/>
  <c r="G39" i="1"/>
  <c r="G38" i="1"/>
  <c r="G37" i="1"/>
  <c r="G16" i="1"/>
  <c r="G33" i="1"/>
  <c r="G32" i="1"/>
  <c r="G30" i="1"/>
  <c r="G15" i="1"/>
  <c r="G28" i="1"/>
  <c r="G27" i="1"/>
  <c r="G26" i="1"/>
  <c r="G13" i="1"/>
  <c r="O97" i="1" l="1"/>
  <c r="E97" i="1"/>
  <c r="K97" i="1"/>
  <c r="I97" i="1"/>
  <c r="C97" i="1"/>
  <c r="M63" i="1"/>
  <c r="G63" i="1"/>
  <c r="M44" i="1"/>
  <c r="M10" i="1"/>
  <c r="M97" i="1" s="1"/>
  <c r="G10" i="1"/>
  <c r="G84" i="1"/>
  <c r="M55" i="1"/>
  <c r="G55" i="1"/>
  <c r="G44" i="1"/>
  <c r="G97" i="1" l="1"/>
</calcChain>
</file>

<file path=xl/sharedStrings.xml><?xml version="1.0" encoding="utf-8"?>
<sst xmlns="http://schemas.openxmlformats.org/spreadsheetml/2006/main" count="97" uniqueCount="87">
  <si>
    <t xml:space="preserve">    </t>
  </si>
  <si>
    <t>COLLEGE AND DEPARTMENT</t>
  </si>
  <si>
    <t xml:space="preserve">   Art</t>
  </si>
  <si>
    <t xml:space="preserve">   Biology</t>
  </si>
  <si>
    <t xml:space="preserve">   Chemistry</t>
  </si>
  <si>
    <t xml:space="preserve">   Communication Studies</t>
  </si>
  <si>
    <t xml:space="preserve">   Criminal Justice</t>
  </si>
  <si>
    <t xml:space="preserve">   English</t>
  </si>
  <si>
    <t xml:space="preserve">   Geography &amp; Earth Sciences</t>
  </si>
  <si>
    <t xml:space="preserve">   History</t>
  </si>
  <si>
    <t xml:space="preserve">   Music</t>
  </si>
  <si>
    <t xml:space="preserve">   Philosophy</t>
  </si>
  <si>
    <t xml:space="preserve">   Political Science</t>
  </si>
  <si>
    <t xml:space="preserve">   Religious Studies</t>
  </si>
  <si>
    <t xml:space="preserve">   Accounting</t>
  </si>
  <si>
    <t xml:space="preserve">   Economics</t>
  </si>
  <si>
    <t xml:space="preserve">   Marketing</t>
  </si>
  <si>
    <t>College of Education</t>
  </si>
  <si>
    <t xml:space="preserve">   Reading &amp; Elementary Education</t>
  </si>
  <si>
    <t>College of Engineering</t>
  </si>
  <si>
    <t xml:space="preserve">   Civil Engineering</t>
  </si>
  <si>
    <t xml:space="preserve">   Computer Science</t>
  </si>
  <si>
    <t xml:space="preserve">   Engineering Technology</t>
  </si>
  <si>
    <t>GRAND TOTAL</t>
  </si>
  <si>
    <t>Source:  Information from the Office of Academic Affairs.</t>
  </si>
  <si>
    <t xml:space="preserve">   Electrical &amp; Computer Engineering</t>
  </si>
  <si>
    <t xml:space="preserve">   Physics &amp; Optical Science</t>
  </si>
  <si>
    <t xml:space="preserve">   Kinesiology</t>
  </si>
  <si>
    <t>College of Health &amp; Human Services</t>
  </si>
  <si>
    <t xml:space="preserve">   Software &amp; Information Systems</t>
  </si>
  <si>
    <t xml:space="preserve">   Educational Leadership</t>
  </si>
  <si>
    <t>FTE OF</t>
  </si>
  <si>
    <t>SUPPORT</t>
  </si>
  <si>
    <t>STAFF</t>
  </si>
  <si>
    <t>INSTRUCTIONAL</t>
  </si>
  <si>
    <t>FACULTY</t>
  </si>
  <si>
    <t>PART-</t>
  </si>
  <si>
    <t>TIME</t>
  </si>
  <si>
    <t>FULL-</t>
  </si>
  <si>
    <t>TOTAL</t>
  </si>
  <si>
    <t>FTE</t>
  </si>
  <si>
    <t>PART-TIME</t>
  </si>
  <si>
    <t>FTE OF TOTAL INSTRUCTIONAL FACULTY AND FTE OF SUPPORT STAFF</t>
  </si>
  <si>
    <t xml:space="preserve">FULL-TIME AND PART-TIME TEACHING FACULTY WITH </t>
  </si>
  <si>
    <t xml:space="preserve">   Mathematics &amp; Statistics</t>
  </si>
  <si>
    <t>FULL-TIME</t>
  </si>
  <si>
    <t xml:space="preserve">   Counseling</t>
  </si>
  <si>
    <t>Note:  The above full-time faculty data includes phased retirees; however, all deans, assistant &amp; associate deans have been excluded.</t>
  </si>
  <si>
    <t xml:space="preserve"> </t>
  </si>
  <si>
    <t>TABLE VIII-3</t>
  </si>
  <si>
    <t xml:space="preserve">   Africana Studies</t>
  </si>
  <si>
    <t xml:space="preserve">   Busn Info Systems &amp; Oper Mgt</t>
  </si>
  <si>
    <t xml:space="preserve">   Mechanical Egr &amp; Egr Science</t>
  </si>
  <si>
    <t xml:space="preserve">   Education - Dean's Office</t>
  </si>
  <si>
    <t xml:space="preserve">   Engineering - Dean's Office</t>
  </si>
  <si>
    <t xml:space="preserve">   Health &amp; Human Services - Dean's Office</t>
  </si>
  <si>
    <t>College of Computing and Informatics</t>
  </si>
  <si>
    <t xml:space="preserve">   Special Ed and Child Development</t>
  </si>
  <si>
    <t xml:space="preserve">   Anthropology</t>
  </si>
  <si>
    <t xml:space="preserve">   Finance</t>
  </si>
  <si>
    <t xml:space="preserve">   Bioinformatics</t>
  </si>
  <si>
    <t xml:space="preserve">   Public Health Sciences</t>
  </si>
  <si>
    <t xml:space="preserve">   Architecture</t>
  </si>
  <si>
    <t xml:space="preserve">   Dance</t>
  </si>
  <si>
    <t xml:space="preserve">   Theatre</t>
  </si>
  <si>
    <t xml:space="preserve">   Student Development and Success</t>
  </si>
  <si>
    <t xml:space="preserve">   School of Nursing</t>
  </si>
  <si>
    <t xml:space="preserve">   Computing and Informatics - Dean's Office</t>
  </si>
  <si>
    <t xml:space="preserve">   Arts &amp; Architecture - Dean's Office</t>
  </si>
  <si>
    <t xml:space="preserve">   Global, International &amp; Area Studies</t>
  </si>
  <si>
    <t>*Indicates that there are one or more faculty members with a split appointment in this department.</t>
  </si>
  <si>
    <t>College of Arts &amp; Architecture</t>
  </si>
  <si>
    <t>College of Liberal Arts &amp; Sciences</t>
  </si>
  <si>
    <t xml:space="preserve">   Liberal Arts &amp; Sciences - Dean's Office</t>
  </si>
  <si>
    <t>College of Business</t>
  </si>
  <si>
    <t xml:space="preserve">   Business - Dean's Office</t>
  </si>
  <si>
    <t xml:space="preserve">   University Writing Programs</t>
  </si>
  <si>
    <t xml:space="preserve">   Systems Eng &amp; Eng Management</t>
  </si>
  <si>
    <t>Graduate School</t>
  </si>
  <si>
    <t xml:space="preserve">   Graduate School - Dean's Office</t>
  </si>
  <si>
    <t>BY COLLEGE AND DEPARTMENT    FALL 2014</t>
  </si>
  <si>
    <t xml:space="preserve">   Social Work *</t>
  </si>
  <si>
    <t xml:space="preserve">   Middle, Secondary, &amp; K-12 Education *</t>
  </si>
  <si>
    <t xml:space="preserve">   Management *</t>
  </si>
  <si>
    <t xml:space="preserve">   Sociology *</t>
  </si>
  <si>
    <t xml:space="preserve">   Psychology *</t>
  </si>
  <si>
    <t xml:space="preserve">   Languages &amp; Culture Studies 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</si>
</sst>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5" formatCode="&quot;$&quot;#,##0_);\(&quot;$&quot;#,##0\)"/>
    <numFmt numFmtId="164" formatCode="#,##0.0"/>
    <numFmt numFmtId="165" formatCode="mmmm\ d\,\ yyyy"/>
  </numFmts>
  <fonts count="11" x14ac:knownFonts="1">
    <font>
      <sz val="10"/>
      <name val="Arial"/>
    </font>
    <font>
      <b/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color indexed="55"/>
      <name val="Arial"/>
      <family val="2"/>
    </font>
    <font>
      <b/>
      <i/>
      <sz val="10"/>
      <color indexed="55"/>
      <name val="Arial"/>
      <family val="2"/>
    </font>
    <font>
      <sz val="10"/>
      <color indexed="55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double">
        <color indexed="64"/>
      </top>
      <bottom/>
      <diagonal/>
    </border>
  </borders>
  <cellStyleXfs count="8">
    <xf numFmtId="0" fontId="0" fillId="0" borderId="0"/>
    <xf numFmtId="3" fontId="3" fillId="0" borderId="0" applyFill="0" applyBorder="0" applyAlignment="0" applyProtection="0"/>
    <xf numFmtId="5" fontId="3" fillId="0" borderId="0" applyFill="0" applyBorder="0" applyAlignment="0" applyProtection="0"/>
    <xf numFmtId="165" fontId="3" fillId="0" borderId="0" applyFill="0" applyBorder="0" applyAlignment="0" applyProtection="0"/>
    <xf numFmtId="2" fontId="3" fillId="0" borderId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1" applyNumberFormat="0" applyFill="0" applyAlignment="0" applyProtection="0"/>
  </cellStyleXfs>
  <cellXfs count="117">
    <xf numFmtId="0" fontId="0" fillId="0" borderId="0" xfId="0"/>
    <xf numFmtId="0" fontId="4" fillId="0" borderId="0" xfId="0" applyFont="1"/>
    <xf numFmtId="0" fontId="5" fillId="0" borderId="0" xfId="0" applyFont="1"/>
    <xf numFmtId="0" fontId="4" fillId="0" borderId="0" xfId="0" applyFont="1" applyAlignment="1">
      <alignment horizontal="right"/>
    </xf>
    <xf numFmtId="0" fontId="6" fillId="0" borderId="0" xfId="0" applyFont="1"/>
    <xf numFmtId="2" fontId="5" fillId="0" borderId="0" xfId="4" applyNumberFormat="1" applyFont="1" applyAlignment="1">
      <alignment horizontal="right"/>
    </xf>
    <xf numFmtId="3" fontId="5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/>
    </xf>
    <xf numFmtId="2" fontId="3" fillId="0" borderId="0" xfId="4" applyNumberFormat="1" applyFont="1" applyAlignment="1">
      <alignment horizontal="right"/>
    </xf>
    <xf numFmtId="2" fontId="5" fillId="0" borderId="0" xfId="4" quotePrefix="1" applyNumberFormat="1" applyFont="1" applyAlignment="1">
      <alignment horizontal="right"/>
    </xf>
    <xf numFmtId="2" fontId="4" fillId="0" borderId="0" xfId="4" applyNumberFormat="1" applyFont="1" applyAlignment="1">
      <alignment horizontal="right"/>
    </xf>
    <xf numFmtId="2" fontId="3" fillId="0" borderId="0" xfId="0" applyNumberFormat="1" applyFont="1" applyAlignment="1">
      <alignment horizontal="right"/>
    </xf>
    <xf numFmtId="4" fontId="3" fillId="0" borderId="0" xfId="0" applyNumberFormat="1" applyFont="1" applyAlignment="1">
      <alignment horizontal="right"/>
    </xf>
    <xf numFmtId="164" fontId="3" fillId="0" borderId="0" xfId="0" applyNumberFormat="1" applyFont="1" applyAlignment="1">
      <alignment horizontal="right"/>
    </xf>
    <xf numFmtId="4" fontId="3" fillId="0" borderId="0" xfId="4" applyNumberFormat="1" applyFont="1" applyAlignment="1">
      <alignment horizontal="right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3" fontId="5" fillId="0" borderId="0" xfId="0" applyNumberFormat="1" applyFont="1" applyAlignment="1">
      <alignment horizontal="left"/>
    </xf>
    <xf numFmtId="3" fontId="3" fillId="0" borderId="0" xfId="0" applyNumberFormat="1" applyFont="1" applyAlignment="1">
      <alignment horizontal="left"/>
    </xf>
    <xf numFmtId="4" fontId="3" fillId="0" borderId="0" xfId="0" applyNumberFormat="1" applyFont="1" applyAlignment="1">
      <alignment horizontal="left"/>
    </xf>
    <xf numFmtId="2" fontId="3" fillId="0" borderId="0" xfId="0" applyNumberFormat="1" applyFont="1" applyAlignment="1">
      <alignment horizontal="left"/>
    </xf>
    <xf numFmtId="164" fontId="3" fillId="0" borderId="0" xfId="0" applyNumberFormat="1" applyFont="1" applyAlignment="1">
      <alignment horizontal="left"/>
    </xf>
    <xf numFmtId="0" fontId="1" fillId="0" borderId="0" xfId="0" applyFont="1"/>
    <xf numFmtId="0" fontId="2" fillId="0" borderId="0" xfId="0" applyFont="1"/>
    <xf numFmtId="0" fontId="3" fillId="0" borderId="0" xfId="0" applyFont="1"/>
    <xf numFmtId="0" fontId="7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0" fontId="7" fillId="0" borderId="0" xfId="0" applyFont="1" applyAlignment="1">
      <alignment horizontal="left"/>
    </xf>
    <xf numFmtId="3" fontId="2" fillId="0" borderId="0" xfId="0" applyNumberFormat="1" applyFont="1" applyAlignment="1">
      <alignment horizontal="right"/>
    </xf>
    <xf numFmtId="0" fontId="2" fillId="0" borderId="0" xfId="0" applyFont="1" applyAlignment="1">
      <alignment horizontal="left"/>
    </xf>
    <xf numFmtId="2" fontId="2" fillId="0" borderId="0" xfId="4" applyNumberFormat="1" applyFont="1" applyAlignment="1">
      <alignment horizontal="right"/>
    </xf>
    <xf numFmtId="3" fontId="2" fillId="0" borderId="0" xfId="0" applyNumberFormat="1" applyFont="1" applyAlignment="1">
      <alignment horizontal="left"/>
    </xf>
    <xf numFmtId="4" fontId="2" fillId="0" borderId="0" xfId="0" applyNumberFormat="1" applyFont="1" applyAlignment="1">
      <alignment horizontal="right"/>
    </xf>
    <xf numFmtId="2" fontId="7" fillId="0" borderId="0" xfId="0" applyNumberFormat="1" applyFont="1" applyAlignment="1">
      <alignment horizontal="right"/>
    </xf>
    <xf numFmtId="2" fontId="7" fillId="0" borderId="0" xfId="0" applyNumberFormat="1" applyFont="1" applyAlignment="1">
      <alignment horizontal="left"/>
    </xf>
    <xf numFmtId="2" fontId="7" fillId="0" borderId="0" xfId="4" applyNumberFormat="1" applyFont="1" applyAlignment="1">
      <alignment horizontal="right"/>
    </xf>
    <xf numFmtId="3" fontId="7" fillId="0" borderId="0" xfId="0" applyNumberFormat="1" applyFont="1" applyAlignment="1">
      <alignment horizontal="left"/>
    </xf>
    <xf numFmtId="4" fontId="7" fillId="0" borderId="0" xfId="0" applyNumberFormat="1" applyFont="1" applyAlignment="1">
      <alignment horizontal="right"/>
    </xf>
    <xf numFmtId="0" fontId="7" fillId="0" borderId="0" xfId="0" quotePrefix="1" applyFont="1" applyAlignment="1">
      <alignment horizontal="left"/>
    </xf>
    <xf numFmtId="2" fontId="2" fillId="0" borderId="0" xfId="0" applyNumberFormat="1" applyFont="1" applyAlignment="1">
      <alignment horizontal="left"/>
    </xf>
    <xf numFmtId="4" fontId="2" fillId="0" borderId="0" xfId="0" applyNumberFormat="1" applyFont="1" applyAlignment="1">
      <alignment horizontal="left"/>
    </xf>
    <xf numFmtId="4" fontId="7" fillId="0" borderId="0" xfId="0" applyNumberFormat="1" applyFont="1" applyAlignment="1">
      <alignment horizontal="left"/>
    </xf>
    <xf numFmtId="4" fontId="4" fillId="0" borderId="0" xfId="0" applyNumberFormat="1" applyFont="1" applyAlignment="1">
      <alignment horizontal="left"/>
    </xf>
    <xf numFmtId="3" fontId="7" fillId="0" borderId="0" xfId="0" applyNumberFormat="1" applyFont="1" applyAlignment="1">
      <alignment horizontal="right"/>
    </xf>
    <xf numFmtId="4" fontId="6" fillId="0" borderId="0" xfId="0" applyNumberFormat="1" applyFont="1" applyAlignment="1">
      <alignment horizontal="right"/>
    </xf>
    <xf numFmtId="4" fontId="6" fillId="0" borderId="0" xfId="0" applyNumberFormat="1" applyFont="1" applyAlignment="1">
      <alignment horizontal="left"/>
    </xf>
    <xf numFmtId="0" fontId="6" fillId="0" borderId="0" xfId="0" applyFont="1" applyAlignment="1">
      <alignment horizontal="left"/>
    </xf>
    <xf numFmtId="2" fontId="5" fillId="0" borderId="0" xfId="4" applyNumberFormat="1" applyFont="1" applyFill="1" applyAlignment="1">
      <alignment horizontal="right"/>
    </xf>
    <xf numFmtId="2" fontId="2" fillId="0" borderId="0" xfId="4" applyNumberFormat="1" applyFont="1" applyFill="1" applyAlignment="1">
      <alignment horizontal="right"/>
    </xf>
    <xf numFmtId="2" fontId="3" fillId="0" borderId="0" xfId="4" applyNumberFormat="1" applyFont="1" applyFill="1" applyAlignment="1">
      <alignment horizontal="right"/>
    </xf>
    <xf numFmtId="4" fontId="5" fillId="0" borderId="0" xfId="0" applyNumberFormat="1" applyFont="1" applyFill="1" applyAlignment="1">
      <alignment horizontal="right"/>
    </xf>
    <xf numFmtId="4" fontId="3" fillId="0" borderId="0" xfId="0" applyNumberFormat="1" applyFont="1" applyFill="1" applyAlignment="1">
      <alignment horizontal="right"/>
    </xf>
    <xf numFmtId="4" fontId="2" fillId="0" borderId="0" xfId="0" applyNumberFormat="1" applyFont="1" applyFill="1" applyAlignment="1">
      <alignment horizontal="right"/>
    </xf>
    <xf numFmtId="2" fontId="6" fillId="0" borderId="0" xfId="4" applyNumberFormat="1" applyFont="1" applyAlignment="1">
      <alignment horizontal="right"/>
    </xf>
    <xf numFmtId="3" fontId="6" fillId="0" borderId="0" xfId="0" applyNumberFormat="1" applyFont="1" applyAlignment="1">
      <alignment horizontal="left"/>
    </xf>
    <xf numFmtId="0" fontId="7" fillId="0" borderId="0" xfId="0" applyFont="1" applyFill="1"/>
    <xf numFmtId="0" fontId="2" fillId="0" borderId="0" xfId="0" applyFont="1" applyFill="1"/>
    <xf numFmtId="2" fontId="2" fillId="0" borderId="0" xfId="4" quotePrefix="1" applyNumberFormat="1" applyFont="1" applyFill="1" applyAlignment="1">
      <alignment horizontal="right"/>
    </xf>
    <xf numFmtId="0" fontId="3" fillId="0" borderId="0" xfId="0" quotePrefix="1" applyFont="1" applyFill="1" applyAlignment="1">
      <alignment horizontal="left"/>
    </xf>
    <xf numFmtId="3" fontId="5" fillId="0" borderId="0" xfId="0" applyNumberFormat="1" applyFont="1" applyFill="1" applyAlignment="1">
      <alignment horizontal="left"/>
    </xf>
    <xf numFmtId="0" fontId="7" fillId="0" borderId="0" xfId="0" quotePrefix="1" applyFont="1" applyFill="1" applyAlignment="1">
      <alignment horizontal="left"/>
    </xf>
    <xf numFmtId="0" fontId="5" fillId="0" borderId="0" xfId="0" applyFont="1" applyFill="1" applyAlignment="1">
      <alignment horizontal="left"/>
    </xf>
    <xf numFmtId="0" fontId="5" fillId="0" borderId="0" xfId="0" applyFont="1" applyFill="1"/>
    <xf numFmtId="0" fontId="3" fillId="0" borderId="0" xfId="0" applyFont="1" applyFill="1"/>
    <xf numFmtId="3" fontId="3" fillId="0" borderId="0" xfId="0" applyNumberFormat="1" applyFont="1" applyFill="1" applyAlignment="1">
      <alignment horizontal="left"/>
    </xf>
    <xf numFmtId="4" fontId="3" fillId="0" borderId="0" xfId="0" applyNumberFormat="1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8" fillId="0" borderId="0" xfId="0" applyFont="1" applyFill="1" applyAlignment="1">
      <alignment horizontal="right"/>
    </xf>
    <xf numFmtId="2" fontId="9" fillId="0" borderId="0" xfId="4" applyNumberFormat="1" applyFont="1" applyFill="1" applyAlignment="1">
      <alignment horizontal="right"/>
    </xf>
    <xf numFmtId="2" fontId="10" fillId="0" borderId="0" xfId="4" applyNumberFormat="1" applyFont="1" applyFill="1" applyAlignment="1">
      <alignment horizontal="right"/>
    </xf>
    <xf numFmtId="4" fontId="10" fillId="0" borderId="0" xfId="0" applyNumberFormat="1" applyFont="1" applyFill="1" applyAlignment="1">
      <alignment horizontal="right"/>
    </xf>
    <xf numFmtId="0" fontId="10" fillId="0" borderId="0" xfId="0" applyFont="1" applyFill="1" applyAlignment="1">
      <alignment horizontal="right"/>
    </xf>
    <xf numFmtId="4" fontId="8" fillId="0" borderId="0" xfId="4" applyNumberFormat="1" applyFont="1" applyFill="1" applyAlignment="1">
      <alignment horizontal="right"/>
    </xf>
    <xf numFmtId="4" fontId="9" fillId="0" borderId="0" xfId="0" applyNumberFormat="1" applyFont="1" applyFill="1" applyAlignment="1">
      <alignment horizontal="right"/>
    </xf>
    <xf numFmtId="2" fontId="8" fillId="0" borderId="0" xfId="0" applyNumberFormat="1" applyFont="1" applyFill="1" applyAlignment="1">
      <alignment horizontal="right"/>
    </xf>
    <xf numFmtId="2" fontId="2" fillId="0" borderId="0" xfId="4" applyNumberFormat="1" applyFont="1" applyAlignment="1">
      <alignment horizontal="left"/>
    </xf>
    <xf numFmtId="0" fontId="3" fillId="0" borderId="0" xfId="0" quotePrefix="1" applyFont="1" applyAlignment="1">
      <alignment horizontal="left"/>
    </xf>
    <xf numFmtId="0" fontId="2" fillId="0" borderId="0" xfId="0" quotePrefix="1" applyFont="1" applyAlignment="1">
      <alignment horizontal="left"/>
    </xf>
    <xf numFmtId="2" fontId="9" fillId="0" borderId="0" xfId="4" quotePrefix="1" applyNumberFormat="1" applyFont="1" applyFill="1" applyAlignment="1">
      <alignment horizontal="right"/>
    </xf>
    <xf numFmtId="0" fontId="10" fillId="0" borderId="0" xfId="0" quotePrefix="1" applyFont="1" applyFill="1" applyAlignment="1">
      <alignment horizontal="left"/>
    </xf>
    <xf numFmtId="3" fontId="9" fillId="0" borderId="0" xfId="0" applyNumberFormat="1" applyFont="1" applyFill="1" applyAlignment="1">
      <alignment horizontal="left"/>
    </xf>
    <xf numFmtId="2" fontId="7" fillId="0" borderId="0" xfId="4" applyNumberFormat="1" applyFont="1" applyFill="1" applyAlignment="1">
      <alignment horizontal="right"/>
    </xf>
    <xf numFmtId="4" fontId="7" fillId="0" borderId="0" xfId="0" applyNumberFormat="1" applyFont="1" applyFill="1" applyAlignment="1">
      <alignment horizontal="right"/>
    </xf>
    <xf numFmtId="2" fontId="2" fillId="0" borderId="0" xfId="4" quotePrefix="1" applyNumberFormat="1" applyFont="1" applyAlignment="1">
      <alignment horizontal="right"/>
    </xf>
    <xf numFmtId="2" fontId="5" fillId="0" borderId="0" xfId="4" quotePrefix="1" applyNumberFormat="1" applyFont="1" applyFill="1" applyAlignment="1">
      <alignment horizontal="right"/>
    </xf>
    <xf numFmtId="4" fontId="1" fillId="0" borderId="0" xfId="4" applyNumberFormat="1" applyFont="1" applyFill="1" applyAlignment="1">
      <alignment horizontal="right"/>
    </xf>
    <xf numFmtId="0" fontId="6" fillId="0" borderId="0" xfId="0" applyFont="1" applyFill="1"/>
    <xf numFmtId="0" fontId="6" fillId="0" borderId="0" xfId="0" quotePrefix="1" applyFont="1" applyFill="1" applyAlignment="1">
      <alignment horizontal="left"/>
    </xf>
    <xf numFmtId="2" fontId="6" fillId="0" borderId="0" xfId="4" quotePrefix="1" applyNumberFormat="1" applyFont="1" applyFill="1" applyAlignment="1">
      <alignment horizontal="right"/>
    </xf>
    <xf numFmtId="3" fontId="6" fillId="0" borderId="0" xfId="0" applyNumberFormat="1" applyFont="1" applyFill="1" applyAlignment="1">
      <alignment horizontal="left"/>
    </xf>
    <xf numFmtId="2" fontId="1" fillId="0" borderId="0" xfId="4" applyNumberFormat="1" applyFont="1" applyFill="1" applyAlignment="1">
      <alignment horizontal="right"/>
    </xf>
    <xf numFmtId="0" fontId="1" fillId="0" borderId="0" xfId="0" applyFont="1" applyFill="1" applyAlignment="1">
      <alignment horizontal="right"/>
    </xf>
    <xf numFmtId="2" fontId="3" fillId="0" borderId="0" xfId="0" applyNumberFormat="1" applyFont="1" applyFill="1" applyAlignment="1">
      <alignment horizontal="right"/>
    </xf>
    <xf numFmtId="2" fontId="3" fillId="0" borderId="0" xfId="0" applyNumberFormat="1" applyFont="1" applyFill="1" applyAlignment="1">
      <alignment horizontal="left"/>
    </xf>
    <xf numFmtId="0" fontId="2" fillId="0" borderId="0" xfId="0" applyFont="1" applyFill="1" applyAlignment="1">
      <alignment horizontal="left"/>
    </xf>
    <xf numFmtId="3" fontId="2" fillId="0" borderId="0" xfId="0" applyNumberFormat="1" applyFont="1" applyFill="1" applyAlignment="1">
      <alignment horizontal="left"/>
    </xf>
    <xf numFmtId="2" fontId="2" fillId="0" borderId="0" xfId="0" applyNumberFormat="1" applyFont="1" applyFill="1" applyAlignment="1">
      <alignment horizontal="left"/>
    </xf>
    <xf numFmtId="0" fontId="7" fillId="0" borderId="0" xfId="0" applyFont="1" applyFill="1" applyAlignment="1">
      <alignment horizontal="left"/>
    </xf>
    <xf numFmtId="3" fontId="7" fillId="0" borderId="0" xfId="0" applyNumberFormat="1" applyFont="1" applyFill="1" applyAlignment="1">
      <alignment horizontal="left"/>
    </xf>
    <xf numFmtId="2" fontId="3" fillId="0" borderId="0" xfId="4" quotePrefix="1" applyNumberFormat="1" applyFont="1" applyFill="1" applyAlignment="1">
      <alignment horizontal="right"/>
    </xf>
    <xf numFmtId="0" fontId="7" fillId="0" borderId="0" xfId="0" applyFont="1" applyFill="1" applyAlignment="1">
      <alignment horizontal="right"/>
    </xf>
    <xf numFmtId="0" fontId="3" fillId="0" borderId="0" xfId="0" applyFont="1" applyFill="1" applyAlignment="1">
      <alignment horizontal="right"/>
    </xf>
    <xf numFmtId="4" fontId="1" fillId="0" borderId="0" xfId="0" applyNumberFormat="1" applyFont="1" applyFill="1" applyAlignment="1">
      <alignment horizontal="right"/>
    </xf>
    <xf numFmtId="2" fontId="0" fillId="0" borderId="0" xfId="4" applyNumberFormat="1" applyFont="1" applyFill="1" applyAlignment="1">
      <alignment horizontal="right"/>
    </xf>
    <xf numFmtId="0" fontId="0" fillId="0" borderId="0" xfId="0" applyFont="1"/>
    <xf numFmtId="0" fontId="0" fillId="0" borderId="0" xfId="0" applyFill="1"/>
    <xf numFmtId="0" fontId="0" fillId="0" borderId="0" xfId="0" applyFill="1" applyAlignment="1">
      <alignment horizontal="left"/>
    </xf>
    <xf numFmtId="0" fontId="0" fillId="0" borderId="0" xfId="0" applyAlignment="1">
      <alignment horizontal="left"/>
    </xf>
    <xf numFmtId="0" fontId="0" fillId="0" borderId="0" xfId="0" applyFont="1" applyFill="1" applyAlignment="1">
      <alignment horizontal="left"/>
    </xf>
    <xf numFmtId="0" fontId="0" fillId="0" borderId="0" xfId="0" applyFont="1" applyAlignment="1">
      <alignment horizontal="left"/>
    </xf>
    <xf numFmtId="2" fontId="3" fillId="0" borderId="0" xfId="4" quotePrefix="1" applyNumberFormat="1" applyFont="1" applyAlignment="1">
      <alignment horizontal="right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BA103"/>
  <sheetViews>
    <sheetView tabSelected="1" showOutlineSymbols="0" zoomScaleNormal="100" workbookViewId="0">
      <selection sqref="A1:O1"/>
    </sheetView>
  </sheetViews>
  <sheetFormatPr defaultColWidth="0" defaultRowHeight="12.75" x14ac:dyDescent="0.2"/>
  <cols>
    <col min="1" max="1" width="36.42578125" style="24" customWidth="1"/>
    <col min="2" max="2" width="0.7109375" style="24" customWidth="1"/>
    <col min="3" max="3" width="9.42578125" style="28" customWidth="1"/>
    <col min="4" max="4" width="1.7109375" style="29" customWidth="1"/>
    <col min="5" max="5" width="11.85546875" style="28" bestFit="1" customWidth="1"/>
    <col min="6" max="6" width="0.7109375" style="29" customWidth="1"/>
    <col min="7" max="7" width="11.85546875" style="75" bestFit="1" customWidth="1"/>
    <col min="8" max="8" width="1.85546875" style="29" customWidth="1"/>
    <col min="9" max="9" width="10.28515625" style="28" customWidth="1"/>
    <col min="10" max="10" width="0.7109375" style="29" customWidth="1"/>
    <col min="11" max="11" width="10.28515625" style="28" customWidth="1"/>
    <col min="12" max="12" width="0.85546875" style="29" customWidth="1"/>
    <col min="13" max="13" width="15.5703125" style="75" customWidth="1"/>
    <col min="14" max="14" width="0.85546875" style="29" customWidth="1"/>
    <col min="15" max="15" width="10.28515625" style="105" customWidth="1"/>
    <col min="16" max="16" width="2" style="29" customWidth="1"/>
    <col min="17" max="130" width="9.140625" style="24" customWidth="1"/>
    <col min="131" max="131" width="0" style="24" hidden="1" customWidth="1"/>
    <col min="132" max="139" width="9.140625" style="24" customWidth="1"/>
    <col min="140" max="142" width="0" style="24" hidden="1" customWidth="1"/>
    <col min="143" max="188" width="9.140625" style="24" customWidth="1"/>
    <col min="189" max="16384" width="0" style="24" hidden="1"/>
  </cols>
  <sheetData>
    <row r="1" spans="1:22" x14ac:dyDescent="0.2">
      <c r="A1" s="115" t="s">
        <v>43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26"/>
    </row>
    <row r="2" spans="1:22" s="25" customFormat="1" x14ac:dyDescent="0.2">
      <c r="A2" s="116" t="s">
        <v>42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5"/>
    </row>
    <row r="3" spans="1:22" x14ac:dyDescent="0.2">
      <c r="A3" s="115" t="s">
        <v>80</v>
      </c>
      <c r="B3" s="115"/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115"/>
      <c r="N3" s="115"/>
      <c r="O3" s="115"/>
      <c r="P3" s="26"/>
    </row>
    <row r="4" spans="1:22" s="25" customFormat="1" x14ac:dyDescent="0.2">
      <c r="A4" s="116" t="s">
        <v>49</v>
      </c>
      <c r="B4" s="116"/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  <c r="O4" s="116"/>
      <c r="P4" s="15"/>
    </row>
    <row r="5" spans="1:22" s="25" customFormat="1" x14ac:dyDescent="0.2">
      <c r="A5" s="22"/>
      <c r="B5" s="22"/>
      <c r="C5" s="27"/>
      <c r="D5" s="26"/>
      <c r="E5" s="27"/>
      <c r="F5" s="26"/>
      <c r="G5" s="71"/>
      <c r="H5" s="26"/>
      <c r="I5" s="28"/>
      <c r="J5" s="29"/>
      <c r="K5" s="28"/>
      <c r="L5" s="15"/>
      <c r="M5" s="71"/>
      <c r="N5" s="15"/>
      <c r="O5" s="95"/>
      <c r="P5" s="15"/>
      <c r="Q5" s="1"/>
      <c r="R5" s="1"/>
      <c r="S5" s="1"/>
    </row>
    <row r="6" spans="1:22" x14ac:dyDescent="0.2">
      <c r="A6" s="22" t="s">
        <v>0</v>
      </c>
      <c r="B6" s="22"/>
      <c r="C6" s="27" t="s">
        <v>38</v>
      </c>
      <c r="D6" s="26"/>
      <c r="E6" s="27" t="s">
        <v>36</v>
      </c>
      <c r="F6" s="26"/>
      <c r="G6" s="95"/>
      <c r="H6" s="26"/>
      <c r="I6" s="27" t="s">
        <v>31</v>
      </c>
      <c r="J6" s="26"/>
      <c r="K6" s="27" t="s">
        <v>31</v>
      </c>
      <c r="L6" s="26"/>
      <c r="M6" s="95" t="s">
        <v>39</v>
      </c>
      <c r="N6" s="26"/>
      <c r="O6" s="95" t="s">
        <v>31</v>
      </c>
      <c r="P6" s="26"/>
      <c r="Q6" s="22"/>
      <c r="R6" s="22"/>
      <c r="S6" s="22"/>
    </row>
    <row r="7" spans="1:22" s="25" customFormat="1" x14ac:dyDescent="0.2">
      <c r="A7" s="1"/>
      <c r="B7" s="1"/>
      <c r="C7" s="3" t="s">
        <v>37</v>
      </c>
      <c r="D7" s="15"/>
      <c r="E7" s="3" t="s">
        <v>37</v>
      </c>
      <c r="F7" s="15"/>
      <c r="G7" s="95" t="s">
        <v>39</v>
      </c>
      <c r="H7" s="26"/>
      <c r="I7" s="27" t="s">
        <v>45</v>
      </c>
      <c r="J7" s="26"/>
      <c r="K7" s="27" t="s">
        <v>41</v>
      </c>
      <c r="L7" s="26"/>
      <c r="M7" s="95" t="s">
        <v>34</v>
      </c>
      <c r="N7" s="15"/>
      <c r="O7" s="95" t="s">
        <v>32</v>
      </c>
      <c r="P7" s="15"/>
      <c r="Q7" s="1"/>
      <c r="R7" s="1"/>
      <c r="S7" s="1"/>
    </row>
    <row r="8" spans="1:22" x14ac:dyDescent="0.2">
      <c r="A8" s="22" t="s">
        <v>1</v>
      </c>
      <c r="B8" s="22"/>
      <c r="C8" s="27" t="s">
        <v>35</v>
      </c>
      <c r="D8" s="26"/>
      <c r="E8" s="27" t="s">
        <v>35</v>
      </c>
      <c r="F8" s="26"/>
      <c r="G8" s="95" t="s">
        <v>35</v>
      </c>
      <c r="H8" s="26"/>
      <c r="I8" s="27" t="s">
        <v>35</v>
      </c>
      <c r="J8" s="26"/>
      <c r="K8" s="27" t="s">
        <v>35</v>
      </c>
      <c r="L8" s="26"/>
      <c r="M8" s="95" t="s">
        <v>40</v>
      </c>
      <c r="N8" s="26"/>
      <c r="O8" s="95" t="s">
        <v>33</v>
      </c>
      <c r="P8" s="26"/>
      <c r="Q8" s="22"/>
      <c r="R8" s="22"/>
      <c r="S8" s="22"/>
    </row>
    <row r="9" spans="1:22" x14ac:dyDescent="0.2">
      <c r="A9" s="1"/>
      <c r="B9" s="1"/>
      <c r="C9" s="30"/>
      <c r="D9" s="26"/>
      <c r="F9" s="15"/>
      <c r="G9" s="71"/>
      <c r="H9" s="15"/>
      <c r="I9" s="30"/>
      <c r="J9" s="31"/>
      <c r="K9" s="30"/>
      <c r="L9" s="26"/>
      <c r="M9" s="71"/>
      <c r="N9" s="26"/>
      <c r="O9" s="95"/>
      <c r="P9" s="26"/>
      <c r="Q9" s="22"/>
      <c r="R9" s="22"/>
      <c r="S9" s="22"/>
    </row>
    <row r="10" spans="1:22" s="25" customFormat="1" x14ac:dyDescent="0.2">
      <c r="A10" s="23" t="s">
        <v>71</v>
      </c>
      <c r="B10" s="2"/>
      <c r="C10" s="5">
        <f>SUM(C12:C17)</f>
        <v>106</v>
      </c>
      <c r="D10" s="16"/>
      <c r="E10" s="5">
        <f>SUM(E12:E17)</f>
        <v>39</v>
      </c>
      <c r="F10" s="17"/>
      <c r="G10" s="52">
        <f>+C10+E10</f>
        <v>145</v>
      </c>
      <c r="H10" s="33"/>
      <c r="I10" s="34">
        <f>SUM(I12:I17)</f>
        <v>106</v>
      </c>
      <c r="J10" s="79"/>
      <c r="K10" s="34">
        <f>SUM(K12:K17)</f>
        <v>14.2</v>
      </c>
      <c r="L10" s="33"/>
      <c r="M10" s="56">
        <f>+SUM(I10:K10)</f>
        <v>120.2</v>
      </c>
      <c r="N10" s="16"/>
      <c r="O10" s="34">
        <f>SUM(O12:O17)</f>
        <v>27.75</v>
      </c>
      <c r="P10" s="16"/>
      <c r="Q10" s="2"/>
      <c r="R10" s="2"/>
      <c r="S10" s="2"/>
      <c r="T10" s="2"/>
      <c r="U10" s="2"/>
      <c r="V10" s="2"/>
    </row>
    <row r="11" spans="1:22" s="25" customFormat="1" x14ac:dyDescent="0.2">
      <c r="A11" s="2"/>
      <c r="B11" s="2"/>
      <c r="C11" s="5"/>
      <c r="D11" s="16"/>
      <c r="E11" s="5"/>
      <c r="F11" s="17"/>
      <c r="G11" s="52"/>
      <c r="H11" s="33"/>
      <c r="I11" s="34"/>
      <c r="J11" s="79"/>
      <c r="K11" s="34"/>
      <c r="L11" s="33"/>
      <c r="M11" s="56"/>
      <c r="N11" s="16"/>
      <c r="O11" s="56"/>
      <c r="P11" s="16"/>
      <c r="Q11" s="2"/>
      <c r="R11" s="2"/>
      <c r="S11" s="2"/>
      <c r="T11" s="2"/>
      <c r="U11" s="2"/>
      <c r="V11" s="2"/>
    </row>
    <row r="12" spans="1:22" s="25" customFormat="1" x14ac:dyDescent="0.2">
      <c r="A12" t="s">
        <v>68</v>
      </c>
      <c r="B12" s="2"/>
      <c r="C12" s="53">
        <v>8</v>
      </c>
      <c r="D12" s="16"/>
      <c r="E12" s="53">
        <v>0</v>
      </c>
      <c r="F12" s="17"/>
      <c r="G12" s="53">
        <f t="shared" ref="G12:G17" si="0">+C12+E12</f>
        <v>8</v>
      </c>
      <c r="H12" s="33"/>
      <c r="I12" s="96">
        <v>8</v>
      </c>
      <c r="J12" s="79"/>
      <c r="K12" s="11">
        <v>0</v>
      </c>
      <c r="L12" s="33"/>
      <c r="M12" s="55">
        <f t="shared" ref="M12:M17" si="1">+SUM(I12:K12)</f>
        <v>8</v>
      </c>
      <c r="N12" s="16"/>
      <c r="O12" s="55">
        <v>18</v>
      </c>
      <c r="P12" s="16"/>
      <c r="Q12" s="2"/>
      <c r="R12" s="2"/>
      <c r="S12" s="2"/>
      <c r="T12" s="2"/>
      <c r="U12" s="2"/>
      <c r="V12" s="2"/>
    </row>
    <row r="13" spans="1:22" x14ac:dyDescent="0.2">
      <c r="A13" t="s">
        <v>62</v>
      </c>
      <c r="C13" s="53">
        <v>26</v>
      </c>
      <c r="D13" s="70"/>
      <c r="E13" s="53">
        <v>7</v>
      </c>
      <c r="F13" s="18"/>
      <c r="G13" s="53">
        <f t="shared" si="0"/>
        <v>33</v>
      </c>
      <c r="I13" s="96">
        <v>26</v>
      </c>
      <c r="J13" s="20"/>
      <c r="K13" s="11">
        <v>3.03</v>
      </c>
      <c r="M13" s="55">
        <f t="shared" si="1"/>
        <v>29.03</v>
      </c>
      <c r="O13" s="55">
        <v>3</v>
      </c>
    </row>
    <row r="14" spans="1:22" x14ac:dyDescent="0.2">
      <c r="A14" s="24" t="s">
        <v>2</v>
      </c>
      <c r="C14" s="53">
        <v>30</v>
      </c>
      <c r="D14" s="70"/>
      <c r="E14" s="53">
        <v>6</v>
      </c>
      <c r="F14" s="18"/>
      <c r="G14" s="53">
        <f t="shared" si="0"/>
        <v>36</v>
      </c>
      <c r="I14" s="96">
        <v>30</v>
      </c>
      <c r="J14" s="20"/>
      <c r="K14" s="11">
        <v>2.27</v>
      </c>
      <c r="M14" s="55">
        <f t="shared" si="1"/>
        <v>32.270000000000003</v>
      </c>
      <c r="O14" s="55">
        <v>3</v>
      </c>
    </row>
    <row r="15" spans="1:22" x14ac:dyDescent="0.2">
      <c r="A15" t="s">
        <v>63</v>
      </c>
      <c r="C15" s="53">
        <v>9</v>
      </c>
      <c r="D15" s="70"/>
      <c r="E15" s="53">
        <v>10</v>
      </c>
      <c r="F15" s="18"/>
      <c r="G15" s="53">
        <f t="shared" si="0"/>
        <v>19</v>
      </c>
      <c r="I15" s="96">
        <v>9</v>
      </c>
      <c r="J15" s="20"/>
      <c r="K15" s="11">
        <v>3.99</v>
      </c>
      <c r="M15" s="55">
        <f t="shared" si="1"/>
        <v>12.99</v>
      </c>
      <c r="O15" s="55">
        <v>1</v>
      </c>
    </row>
    <row r="16" spans="1:22" x14ac:dyDescent="0.2">
      <c r="A16" s="24" t="s">
        <v>10</v>
      </c>
      <c r="C16" s="53">
        <v>20</v>
      </c>
      <c r="D16" s="70"/>
      <c r="E16" s="53">
        <v>15</v>
      </c>
      <c r="F16" s="18"/>
      <c r="G16" s="53">
        <f t="shared" si="0"/>
        <v>35</v>
      </c>
      <c r="I16" s="96">
        <v>20</v>
      </c>
      <c r="J16" s="20"/>
      <c r="K16" s="11">
        <v>4.46</v>
      </c>
      <c r="M16" s="55">
        <f t="shared" si="1"/>
        <v>24.46</v>
      </c>
      <c r="O16" s="55">
        <v>1.75</v>
      </c>
    </row>
    <row r="17" spans="1:22" x14ac:dyDescent="0.2">
      <c r="A17" t="s">
        <v>64</v>
      </c>
      <c r="C17" s="53">
        <v>13</v>
      </c>
      <c r="D17" s="70"/>
      <c r="E17" s="53">
        <v>1</v>
      </c>
      <c r="F17" s="18"/>
      <c r="G17" s="53">
        <f t="shared" si="0"/>
        <v>14</v>
      </c>
      <c r="I17" s="96">
        <v>13</v>
      </c>
      <c r="J17" s="20"/>
      <c r="K17" s="11">
        <v>0.45</v>
      </c>
      <c r="M17" s="55">
        <f t="shared" si="1"/>
        <v>13.45</v>
      </c>
      <c r="O17" s="55">
        <v>1</v>
      </c>
    </row>
    <row r="18" spans="1:22" s="25" customFormat="1" x14ac:dyDescent="0.2">
      <c r="A18" s="2"/>
      <c r="B18" s="2"/>
      <c r="C18" s="5"/>
      <c r="D18" s="16"/>
      <c r="E18" s="5"/>
      <c r="F18" s="17"/>
      <c r="G18" s="52"/>
      <c r="H18" s="33"/>
      <c r="I18" s="34"/>
      <c r="J18" s="79"/>
      <c r="K18" s="34"/>
      <c r="L18" s="33"/>
      <c r="M18" s="56"/>
      <c r="N18" s="16"/>
      <c r="O18" s="56"/>
      <c r="P18" s="16"/>
      <c r="Q18" s="2"/>
      <c r="R18" s="2"/>
      <c r="S18" s="2"/>
      <c r="T18" s="2"/>
      <c r="U18" s="2"/>
      <c r="V18" s="2"/>
    </row>
    <row r="19" spans="1:22" s="25" customFormat="1" x14ac:dyDescent="0.2">
      <c r="A19" s="23"/>
      <c r="B19" s="23"/>
      <c r="C19" s="32"/>
      <c r="D19" s="33"/>
      <c r="E19" s="34"/>
      <c r="F19" s="35"/>
      <c r="G19" s="51"/>
      <c r="H19" s="16"/>
      <c r="I19" s="37"/>
      <c r="J19" s="38"/>
      <c r="K19" s="37"/>
      <c r="L19" s="33"/>
      <c r="M19" s="56"/>
      <c r="N19" s="16"/>
      <c r="O19" s="56"/>
      <c r="P19" s="16"/>
      <c r="Q19" s="2"/>
      <c r="R19" s="2"/>
      <c r="S19" s="2"/>
      <c r="T19" s="2"/>
      <c r="U19" s="2"/>
      <c r="V19" s="2"/>
    </row>
    <row r="20" spans="1:22" x14ac:dyDescent="0.2">
      <c r="A20" s="23" t="s">
        <v>72</v>
      </c>
      <c r="B20" s="23"/>
      <c r="C20" s="36">
        <f>SUM(C22:C41)</f>
        <v>466.21</v>
      </c>
      <c r="D20" s="111"/>
      <c r="E20" s="36">
        <f>SUM(E22:E41)</f>
        <v>217</v>
      </c>
      <c r="F20" s="17"/>
      <c r="G20" s="52">
        <f>+C20+E20</f>
        <v>683.21</v>
      </c>
      <c r="H20" s="33"/>
      <c r="I20" s="36">
        <f>SUM(I22:I41)</f>
        <v>463.8</v>
      </c>
      <c r="J20" s="43"/>
      <c r="K20" s="36">
        <f>SUM(K22:K41)</f>
        <v>99.559999999999974</v>
      </c>
      <c r="L20" s="33"/>
      <c r="M20" s="56">
        <f>+SUM(I20:K20)</f>
        <v>563.36</v>
      </c>
      <c r="N20" s="16"/>
      <c r="O20" s="56">
        <f>SUM(O22:O41)</f>
        <v>100.25</v>
      </c>
      <c r="P20" s="31"/>
      <c r="Q20" s="23"/>
      <c r="R20" s="23"/>
      <c r="S20" s="23"/>
      <c r="T20" s="23"/>
      <c r="U20" s="23"/>
      <c r="V20" s="23"/>
    </row>
    <row r="21" spans="1:22" x14ac:dyDescent="0.2">
      <c r="C21" s="7"/>
      <c r="E21" s="8"/>
      <c r="F21" s="18"/>
      <c r="G21" s="53"/>
      <c r="I21" s="11"/>
      <c r="J21" s="20"/>
      <c r="K21" s="11"/>
      <c r="M21" s="55"/>
      <c r="O21" s="55"/>
    </row>
    <row r="22" spans="1:22" x14ac:dyDescent="0.2">
      <c r="A22" t="s">
        <v>73</v>
      </c>
      <c r="C22" s="53">
        <v>0</v>
      </c>
      <c r="D22" s="70"/>
      <c r="E22" s="53">
        <v>33</v>
      </c>
      <c r="F22" s="18"/>
      <c r="G22" s="53">
        <f t="shared" ref="G22:G41" si="2">+C22+E22</f>
        <v>33</v>
      </c>
      <c r="I22" s="96">
        <v>0</v>
      </c>
      <c r="J22" s="20"/>
      <c r="K22" s="11">
        <v>14.07</v>
      </c>
      <c r="M22" s="55">
        <f t="shared" ref="M22:M41" si="3">+SUM(I22:K22)</f>
        <v>14.07</v>
      </c>
      <c r="O22" s="55">
        <v>32</v>
      </c>
    </row>
    <row r="23" spans="1:22" s="67" customFormat="1" x14ac:dyDescent="0.2">
      <c r="A23" s="67" t="s">
        <v>50</v>
      </c>
      <c r="C23" s="53">
        <v>8</v>
      </c>
      <c r="D23" s="70"/>
      <c r="E23" s="53">
        <v>5</v>
      </c>
      <c r="F23" s="68"/>
      <c r="G23" s="53">
        <f t="shared" si="2"/>
        <v>13</v>
      </c>
      <c r="H23" s="70"/>
      <c r="I23" s="96">
        <v>8</v>
      </c>
      <c r="J23" s="97"/>
      <c r="K23" s="96">
        <v>1.92</v>
      </c>
      <c r="L23" s="70"/>
      <c r="M23" s="55">
        <f t="shared" si="3"/>
        <v>9.92</v>
      </c>
      <c r="N23" s="70"/>
      <c r="O23" s="55">
        <v>1</v>
      </c>
      <c r="P23" s="70"/>
    </row>
    <row r="24" spans="1:22" x14ac:dyDescent="0.2">
      <c r="A24" s="24" t="s">
        <v>58</v>
      </c>
      <c r="C24" s="53">
        <v>12</v>
      </c>
      <c r="D24" s="70"/>
      <c r="E24" s="53">
        <v>5</v>
      </c>
      <c r="F24" s="18"/>
      <c r="G24" s="53">
        <f t="shared" si="2"/>
        <v>17</v>
      </c>
      <c r="I24" s="96">
        <v>11.75</v>
      </c>
      <c r="J24" s="20"/>
      <c r="K24" s="11">
        <v>1.37</v>
      </c>
      <c r="M24" s="55">
        <f t="shared" si="3"/>
        <v>13.120000000000001</v>
      </c>
      <c r="O24" s="55">
        <v>1</v>
      </c>
    </row>
    <row r="25" spans="1:22" x14ac:dyDescent="0.2">
      <c r="A25" s="24" t="s">
        <v>3</v>
      </c>
      <c r="C25" s="53">
        <v>32</v>
      </c>
      <c r="D25" s="70"/>
      <c r="E25" s="53">
        <v>3</v>
      </c>
      <c r="F25" s="18"/>
      <c r="G25" s="53">
        <f t="shared" si="2"/>
        <v>35</v>
      </c>
      <c r="I25" s="96">
        <v>32</v>
      </c>
      <c r="J25" s="20"/>
      <c r="K25" s="11">
        <v>0.69</v>
      </c>
      <c r="M25" s="55">
        <f t="shared" si="3"/>
        <v>32.69</v>
      </c>
      <c r="O25" s="55">
        <v>12.75</v>
      </c>
    </row>
    <row r="26" spans="1:22" x14ac:dyDescent="0.2">
      <c r="A26" s="24" t="s">
        <v>4</v>
      </c>
      <c r="C26" s="53">
        <v>22</v>
      </c>
      <c r="D26" s="70"/>
      <c r="E26" s="53">
        <v>6</v>
      </c>
      <c r="F26" s="18"/>
      <c r="G26" s="53">
        <f t="shared" si="2"/>
        <v>28</v>
      </c>
      <c r="I26" s="96">
        <v>22</v>
      </c>
      <c r="J26" s="20"/>
      <c r="K26" s="11">
        <v>1.67</v>
      </c>
      <c r="M26" s="55">
        <f t="shared" si="3"/>
        <v>23.67</v>
      </c>
      <c r="O26" s="55">
        <v>7.5</v>
      </c>
    </row>
    <row r="27" spans="1:22" x14ac:dyDescent="0.2">
      <c r="A27" s="24" t="s">
        <v>5</v>
      </c>
      <c r="C27" s="53">
        <v>25</v>
      </c>
      <c r="D27" s="70"/>
      <c r="E27" s="53">
        <v>19</v>
      </c>
      <c r="F27" s="18"/>
      <c r="G27" s="53">
        <f t="shared" si="2"/>
        <v>44</v>
      </c>
      <c r="I27" s="96">
        <v>25</v>
      </c>
      <c r="J27" s="20"/>
      <c r="K27" s="11">
        <v>8.52</v>
      </c>
      <c r="M27" s="55">
        <f t="shared" si="3"/>
        <v>33.519999999999996</v>
      </c>
      <c r="O27" s="55">
        <v>3</v>
      </c>
    </row>
    <row r="28" spans="1:22" x14ac:dyDescent="0.2">
      <c r="A28" s="24" t="s">
        <v>6</v>
      </c>
      <c r="C28" s="53">
        <v>16</v>
      </c>
      <c r="D28" s="70"/>
      <c r="E28" s="53">
        <v>16</v>
      </c>
      <c r="F28" s="18"/>
      <c r="G28" s="53">
        <f t="shared" si="2"/>
        <v>32</v>
      </c>
      <c r="I28" s="96">
        <v>15.92</v>
      </c>
      <c r="J28" s="20"/>
      <c r="K28" s="11">
        <v>4.5599999999999996</v>
      </c>
      <c r="M28" s="55">
        <f t="shared" si="3"/>
        <v>20.48</v>
      </c>
      <c r="O28" s="55">
        <v>2</v>
      </c>
    </row>
    <row r="29" spans="1:22" x14ac:dyDescent="0.2">
      <c r="A29" s="24" t="s">
        <v>7</v>
      </c>
      <c r="C29" s="53">
        <v>34</v>
      </c>
      <c r="D29" s="70"/>
      <c r="E29" s="53">
        <v>13</v>
      </c>
      <c r="F29" s="18"/>
      <c r="G29" s="53">
        <f t="shared" si="2"/>
        <v>47</v>
      </c>
      <c r="H29" s="29" t="s">
        <v>48</v>
      </c>
      <c r="I29" s="96">
        <v>33.5</v>
      </c>
      <c r="J29" s="20"/>
      <c r="K29" s="11">
        <v>4.5599999999999996</v>
      </c>
      <c r="M29" s="55">
        <f t="shared" si="3"/>
        <v>38.06</v>
      </c>
      <c r="O29" s="55">
        <v>3</v>
      </c>
    </row>
    <row r="30" spans="1:22" x14ac:dyDescent="0.2">
      <c r="A30" s="24" t="s">
        <v>8</v>
      </c>
      <c r="C30" s="53">
        <v>31</v>
      </c>
      <c r="D30" s="70"/>
      <c r="E30" s="53">
        <v>7</v>
      </c>
      <c r="F30" s="18"/>
      <c r="G30" s="53">
        <f t="shared" si="2"/>
        <v>38</v>
      </c>
      <c r="I30" s="96">
        <v>31</v>
      </c>
      <c r="J30" s="20"/>
      <c r="K30" s="11">
        <v>2.2599999999999998</v>
      </c>
      <c r="M30" s="55">
        <f t="shared" si="3"/>
        <v>33.26</v>
      </c>
      <c r="O30" s="55">
        <v>7</v>
      </c>
    </row>
    <row r="31" spans="1:22" x14ac:dyDescent="0.2">
      <c r="A31" s="108" t="s">
        <v>69</v>
      </c>
      <c r="C31" s="53">
        <v>7</v>
      </c>
      <c r="D31" s="70"/>
      <c r="E31" s="53">
        <v>5</v>
      </c>
      <c r="F31" s="18"/>
      <c r="G31" s="53">
        <f t="shared" si="2"/>
        <v>12</v>
      </c>
      <c r="I31" s="96">
        <v>7</v>
      </c>
      <c r="J31" s="20"/>
      <c r="K31" s="11">
        <v>1.37</v>
      </c>
      <c r="M31" s="55">
        <f t="shared" si="3"/>
        <v>8.370000000000001</v>
      </c>
      <c r="O31" s="55">
        <v>1</v>
      </c>
    </row>
    <row r="32" spans="1:22" x14ac:dyDescent="0.2">
      <c r="A32" s="24" t="s">
        <v>9</v>
      </c>
      <c r="C32" s="53">
        <v>28</v>
      </c>
      <c r="D32" s="70"/>
      <c r="E32" s="53">
        <v>13</v>
      </c>
      <c r="F32" s="18"/>
      <c r="G32" s="53">
        <f t="shared" si="2"/>
        <v>41</v>
      </c>
      <c r="I32" s="96">
        <v>28</v>
      </c>
      <c r="J32" s="20"/>
      <c r="K32" s="11">
        <v>6.8</v>
      </c>
      <c r="M32" s="55">
        <f t="shared" si="3"/>
        <v>34.799999999999997</v>
      </c>
      <c r="O32" s="55">
        <v>2</v>
      </c>
    </row>
    <row r="33" spans="1:17" x14ac:dyDescent="0.2">
      <c r="A33" s="24" t="s">
        <v>86</v>
      </c>
      <c r="C33" s="53">
        <v>43.21</v>
      </c>
      <c r="D33" s="112"/>
      <c r="E33" s="53">
        <v>23</v>
      </c>
      <c r="F33" s="18"/>
      <c r="G33" s="53">
        <f t="shared" si="2"/>
        <v>66.210000000000008</v>
      </c>
      <c r="H33" s="113"/>
      <c r="I33" s="96">
        <v>43.21</v>
      </c>
      <c r="J33" s="20"/>
      <c r="K33" s="11">
        <v>17.3</v>
      </c>
      <c r="M33" s="55">
        <f t="shared" si="3"/>
        <v>60.510000000000005</v>
      </c>
      <c r="O33" s="55">
        <v>5</v>
      </c>
    </row>
    <row r="34" spans="1:17" x14ac:dyDescent="0.2">
      <c r="A34" s="24" t="s">
        <v>44</v>
      </c>
      <c r="C34" s="53">
        <v>53</v>
      </c>
      <c r="D34" s="70"/>
      <c r="E34" s="53">
        <v>15</v>
      </c>
      <c r="F34" s="18"/>
      <c r="G34" s="53">
        <f t="shared" si="2"/>
        <v>68</v>
      </c>
      <c r="I34" s="96">
        <v>53</v>
      </c>
      <c r="J34" s="20"/>
      <c r="K34" s="11">
        <v>9.69</v>
      </c>
      <c r="M34" s="55">
        <f t="shared" si="3"/>
        <v>62.69</v>
      </c>
      <c r="O34" s="55">
        <v>5</v>
      </c>
    </row>
    <row r="35" spans="1:17" x14ac:dyDescent="0.2">
      <c r="A35" s="24" t="s">
        <v>11</v>
      </c>
      <c r="C35" s="53">
        <v>12</v>
      </c>
      <c r="D35" s="70"/>
      <c r="E35" s="53">
        <v>8</v>
      </c>
      <c r="F35" s="18"/>
      <c r="G35" s="53">
        <f t="shared" si="2"/>
        <v>20</v>
      </c>
      <c r="I35" s="96">
        <v>11.5</v>
      </c>
      <c r="J35" s="20"/>
      <c r="K35" s="11">
        <v>5.41</v>
      </c>
      <c r="M35" s="55">
        <f t="shared" si="3"/>
        <v>16.91</v>
      </c>
      <c r="O35" s="55">
        <v>1</v>
      </c>
    </row>
    <row r="36" spans="1:17" x14ac:dyDescent="0.2">
      <c r="A36" s="24" t="s">
        <v>26</v>
      </c>
      <c r="C36" s="53">
        <v>22</v>
      </c>
      <c r="D36" s="70"/>
      <c r="E36" s="53">
        <v>1</v>
      </c>
      <c r="F36" s="18"/>
      <c r="G36" s="53">
        <f t="shared" si="2"/>
        <v>23</v>
      </c>
      <c r="I36" s="96">
        <v>21.42</v>
      </c>
      <c r="J36" s="20"/>
      <c r="K36" s="11">
        <v>0.08</v>
      </c>
      <c r="M36" s="55">
        <f t="shared" si="3"/>
        <v>21.5</v>
      </c>
      <c r="O36" s="55">
        <v>5</v>
      </c>
    </row>
    <row r="37" spans="1:17" x14ac:dyDescent="0.2">
      <c r="A37" s="24" t="s">
        <v>12</v>
      </c>
      <c r="C37" s="53">
        <v>23</v>
      </c>
      <c r="D37" s="70"/>
      <c r="E37" s="53">
        <v>13</v>
      </c>
      <c r="F37" s="18"/>
      <c r="G37" s="53">
        <f t="shared" si="2"/>
        <v>36</v>
      </c>
      <c r="I37" s="96">
        <v>23</v>
      </c>
      <c r="J37" s="20"/>
      <c r="K37" s="11">
        <v>2.99</v>
      </c>
      <c r="M37" s="55">
        <f t="shared" si="3"/>
        <v>25.990000000000002</v>
      </c>
      <c r="O37" s="55">
        <v>4</v>
      </c>
    </row>
    <row r="38" spans="1:17" x14ac:dyDescent="0.2">
      <c r="A38" s="24" t="s">
        <v>85</v>
      </c>
      <c r="C38" s="53">
        <v>34.5</v>
      </c>
      <c r="D38" s="110"/>
      <c r="E38" s="53">
        <v>7</v>
      </c>
      <c r="F38" s="18"/>
      <c r="G38" s="53">
        <f t="shared" si="2"/>
        <v>41.5</v>
      </c>
      <c r="H38" s="111"/>
      <c r="I38" s="96">
        <v>34</v>
      </c>
      <c r="J38" s="20"/>
      <c r="K38" s="11">
        <v>3.72</v>
      </c>
      <c r="M38" s="55">
        <f t="shared" si="3"/>
        <v>37.72</v>
      </c>
      <c r="O38" s="55">
        <v>3</v>
      </c>
    </row>
    <row r="39" spans="1:17" x14ac:dyDescent="0.2">
      <c r="A39" s="24" t="s">
        <v>13</v>
      </c>
      <c r="C39" s="53">
        <v>13</v>
      </c>
      <c r="D39" s="70"/>
      <c r="E39" s="53">
        <v>5</v>
      </c>
      <c r="F39" s="18"/>
      <c r="G39" s="53">
        <f t="shared" si="2"/>
        <v>18</v>
      </c>
      <c r="I39" s="96">
        <v>13</v>
      </c>
      <c r="J39" s="20"/>
      <c r="K39" s="11">
        <v>2.71</v>
      </c>
      <c r="M39" s="55">
        <f t="shared" si="3"/>
        <v>15.71</v>
      </c>
      <c r="O39" s="55">
        <v>1</v>
      </c>
    </row>
    <row r="40" spans="1:17" x14ac:dyDescent="0.2">
      <c r="A40" s="24" t="s">
        <v>84</v>
      </c>
      <c r="C40" s="53">
        <v>20.5</v>
      </c>
      <c r="D40" s="70"/>
      <c r="E40" s="53">
        <v>7</v>
      </c>
      <c r="F40" s="18"/>
      <c r="G40" s="53">
        <f t="shared" si="2"/>
        <v>27.5</v>
      </c>
      <c r="I40" s="96">
        <v>20.5</v>
      </c>
      <c r="J40" s="20"/>
      <c r="K40" s="11">
        <v>2.86</v>
      </c>
      <c r="M40" s="55">
        <f t="shared" si="3"/>
        <v>23.36</v>
      </c>
      <c r="O40" s="55">
        <v>2</v>
      </c>
    </row>
    <row r="41" spans="1:17" x14ac:dyDescent="0.2">
      <c r="A41" s="108" t="s">
        <v>76</v>
      </c>
      <c r="C41" s="53">
        <v>30</v>
      </c>
      <c r="D41" s="70"/>
      <c r="E41" s="53">
        <v>13</v>
      </c>
      <c r="F41" s="18"/>
      <c r="G41" s="53">
        <f t="shared" si="2"/>
        <v>43</v>
      </c>
      <c r="I41" s="96">
        <v>30</v>
      </c>
      <c r="J41" s="20"/>
      <c r="K41" s="11">
        <v>7.01</v>
      </c>
      <c r="M41" s="55">
        <f t="shared" si="3"/>
        <v>37.01</v>
      </c>
      <c r="O41" s="55">
        <v>2</v>
      </c>
    </row>
    <row r="43" spans="1:17" x14ac:dyDescent="0.2">
      <c r="A43" s="2"/>
      <c r="B43" s="2"/>
      <c r="C43" s="6"/>
      <c r="D43" s="16"/>
      <c r="E43" s="5"/>
      <c r="F43" s="17"/>
      <c r="G43" s="72"/>
      <c r="H43" s="16"/>
      <c r="I43" s="37"/>
      <c r="J43" s="38"/>
      <c r="K43" s="37"/>
      <c r="L43" s="33"/>
      <c r="M43" s="77"/>
      <c r="N43" s="33"/>
      <c r="O43" s="54"/>
      <c r="P43" s="33"/>
      <c r="Q43" s="23"/>
    </row>
    <row r="44" spans="1:17" s="25" customFormat="1" x14ac:dyDescent="0.2">
      <c r="A44" s="23" t="s">
        <v>74</v>
      </c>
      <c r="B44" s="2"/>
      <c r="C44" s="5">
        <f>SUM(C46:C52)</f>
        <v>87.5</v>
      </c>
      <c r="D44" s="33"/>
      <c r="E44" s="5">
        <f>SUM(E46:E52)</f>
        <v>29</v>
      </c>
      <c r="F44" s="17"/>
      <c r="G44" s="52">
        <f>+C44+E44</f>
        <v>116.5</v>
      </c>
      <c r="H44" s="33"/>
      <c r="I44" s="34">
        <f>SUM(I46:I52)</f>
        <v>85</v>
      </c>
      <c r="J44" s="81"/>
      <c r="K44" s="34">
        <f>SUM(K46:K52)</f>
        <v>8.9000000000000021</v>
      </c>
      <c r="L44" s="35"/>
      <c r="M44" s="52">
        <f>+I44+K44</f>
        <v>93.9</v>
      </c>
      <c r="N44" s="16"/>
      <c r="O44" s="51">
        <f>SUM(O46:O52)</f>
        <v>38.75</v>
      </c>
      <c r="P44" s="16"/>
      <c r="Q44" s="2"/>
    </row>
    <row r="45" spans="1:17" s="25" customFormat="1" x14ac:dyDescent="0.2">
      <c r="C45" s="39"/>
      <c r="D45" s="31"/>
      <c r="E45" s="39"/>
      <c r="F45" s="40"/>
      <c r="G45" s="73"/>
      <c r="H45" s="31"/>
      <c r="I45" s="37"/>
      <c r="J45" s="38"/>
      <c r="K45" s="37"/>
      <c r="L45" s="31"/>
      <c r="M45" s="74"/>
      <c r="N45" s="31"/>
      <c r="O45" s="86"/>
      <c r="P45" s="31"/>
    </row>
    <row r="46" spans="1:17" s="25" customFormat="1" x14ac:dyDescent="0.2">
      <c r="A46" s="108" t="s">
        <v>75</v>
      </c>
      <c r="C46" s="39">
        <v>0</v>
      </c>
      <c r="D46" s="31"/>
      <c r="E46" s="39">
        <v>0</v>
      </c>
      <c r="F46" s="40"/>
      <c r="G46" s="55">
        <f>+SUM(C46:E46)</f>
        <v>0</v>
      </c>
      <c r="H46" s="29"/>
      <c r="I46" s="11">
        <v>0</v>
      </c>
      <c r="J46" s="20"/>
      <c r="K46" s="11">
        <v>0</v>
      </c>
      <c r="L46" s="29"/>
      <c r="M46" s="55">
        <f t="shared" ref="M46:M52" si="4">+SUM(I46:K46)</f>
        <v>0</v>
      </c>
      <c r="N46" s="31"/>
      <c r="O46" s="86">
        <v>38.75</v>
      </c>
      <c r="P46" s="31"/>
    </row>
    <row r="47" spans="1:17" s="25" customFormat="1" x14ac:dyDescent="0.2">
      <c r="A47" s="25" t="s">
        <v>14</v>
      </c>
      <c r="C47" s="39">
        <v>16</v>
      </c>
      <c r="D47" s="31"/>
      <c r="E47" s="39">
        <v>4</v>
      </c>
      <c r="F47" s="40"/>
      <c r="G47" s="53">
        <f t="shared" ref="G47:G52" si="5">+C47+E47</f>
        <v>20</v>
      </c>
      <c r="H47" s="29"/>
      <c r="I47" s="11">
        <v>14.5</v>
      </c>
      <c r="J47" s="20"/>
      <c r="K47" s="11">
        <v>2.04</v>
      </c>
      <c r="L47" s="29"/>
      <c r="M47" s="55">
        <f t="shared" si="4"/>
        <v>16.54</v>
      </c>
      <c r="N47" s="31"/>
      <c r="O47" s="86">
        <v>0</v>
      </c>
      <c r="P47" s="31"/>
    </row>
    <row r="48" spans="1:17" s="25" customFormat="1" x14ac:dyDescent="0.2">
      <c r="A48" s="25" t="s">
        <v>51</v>
      </c>
      <c r="C48" s="39">
        <v>14</v>
      </c>
      <c r="D48" s="42"/>
      <c r="E48" s="39">
        <v>5</v>
      </c>
      <c r="F48" s="40"/>
      <c r="G48" s="53">
        <f t="shared" si="5"/>
        <v>19</v>
      </c>
      <c r="H48" s="80"/>
      <c r="I48" s="11">
        <v>14</v>
      </c>
      <c r="J48" s="20"/>
      <c r="K48" s="11">
        <v>1.82</v>
      </c>
      <c r="L48" s="29"/>
      <c r="M48" s="55">
        <f t="shared" si="4"/>
        <v>15.82</v>
      </c>
      <c r="N48" s="31"/>
      <c r="O48" s="86">
        <v>0</v>
      </c>
      <c r="P48" s="31"/>
    </row>
    <row r="49" spans="1:25" s="25" customFormat="1" x14ac:dyDescent="0.2">
      <c r="A49" s="25" t="s">
        <v>15</v>
      </c>
      <c r="C49" s="39">
        <v>18</v>
      </c>
      <c r="D49" s="31"/>
      <c r="E49" s="39">
        <v>9</v>
      </c>
      <c r="F49" s="40"/>
      <c r="G49" s="53">
        <f t="shared" si="5"/>
        <v>27</v>
      </c>
      <c r="H49" s="29"/>
      <c r="I49" s="11">
        <v>17.5</v>
      </c>
      <c r="J49" s="20"/>
      <c r="K49" s="11">
        <v>2.29</v>
      </c>
      <c r="L49" s="29"/>
      <c r="M49" s="55">
        <f t="shared" si="4"/>
        <v>19.79</v>
      </c>
      <c r="N49" s="31"/>
      <c r="O49" s="86">
        <v>0</v>
      </c>
      <c r="P49" s="31"/>
    </row>
    <row r="50" spans="1:25" s="25" customFormat="1" x14ac:dyDescent="0.2">
      <c r="A50" s="25" t="s">
        <v>59</v>
      </c>
      <c r="C50" s="39">
        <v>16</v>
      </c>
      <c r="D50" s="31"/>
      <c r="E50" s="39">
        <v>4</v>
      </c>
      <c r="F50" s="40"/>
      <c r="G50" s="53">
        <f t="shared" si="5"/>
        <v>20</v>
      </c>
      <c r="H50" s="29"/>
      <c r="I50" s="11">
        <v>16</v>
      </c>
      <c r="J50" s="20"/>
      <c r="K50" s="11">
        <v>0.92</v>
      </c>
      <c r="L50" s="29"/>
      <c r="M50" s="55">
        <f t="shared" si="4"/>
        <v>16.920000000000002</v>
      </c>
      <c r="N50" s="31"/>
      <c r="O50" s="86">
        <v>0</v>
      </c>
      <c r="P50" s="31"/>
    </row>
    <row r="51" spans="1:25" s="25" customFormat="1" x14ac:dyDescent="0.2">
      <c r="A51" s="24" t="s">
        <v>83</v>
      </c>
      <c r="C51" s="39">
        <v>14.5</v>
      </c>
      <c r="D51" s="111"/>
      <c r="E51" s="39">
        <v>5</v>
      </c>
      <c r="F51" s="40"/>
      <c r="G51" s="53">
        <f t="shared" si="5"/>
        <v>19.5</v>
      </c>
      <c r="H51" s="111"/>
      <c r="I51" s="11">
        <v>14</v>
      </c>
      <c r="J51" s="20"/>
      <c r="K51" s="11">
        <v>1.37</v>
      </c>
      <c r="L51" s="29"/>
      <c r="M51" s="55">
        <f t="shared" si="4"/>
        <v>15.370000000000001</v>
      </c>
      <c r="N51" s="31"/>
      <c r="O51" s="86">
        <v>0</v>
      </c>
      <c r="P51" s="31"/>
    </row>
    <row r="52" spans="1:25" s="25" customFormat="1" x14ac:dyDescent="0.2">
      <c r="A52" s="25" t="s">
        <v>16</v>
      </c>
      <c r="C52" s="39">
        <v>9</v>
      </c>
      <c r="D52" s="31"/>
      <c r="E52" s="39">
        <v>2</v>
      </c>
      <c r="F52" s="40"/>
      <c r="G52" s="53">
        <f t="shared" si="5"/>
        <v>11</v>
      </c>
      <c r="H52" s="29"/>
      <c r="I52" s="11">
        <v>9</v>
      </c>
      <c r="J52" s="20"/>
      <c r="K52" s="11">
        <v>0.46</v>
      </c>
      <c r="L52" s="29"/>
      <c r="M52" s="55">
        <f t="shared" si="4"/>
        <v>9.4600000000000009</v>
      </c>
      <c r="N52" s="31"/>
      <c r="O52" s="86">
        <v>0</v>
      </c>
      <c r="P52" s="31"/>
    </row>
    <row r="53" spans="1:25" s="25" customFormat="1" x14ac:dyDescent="0.2">
      <c r="C53" s="39"/>
      <c r="D53" s="31"/>
      <c r="E53" s="39"/>
      <c r="F53" s="40"/>
      <c r="G53" s="73"/>
      <c r="H53" s="31"/>
      <c r="I53" s="37"/>
      <c r="J53" s="38"/>
      <c r="K53" s="37"/>
      <c r="L53" s="31"/>
      <c r="M53" s="74"/>
      <c r="N53" s="31"/>
      <c r="O53" s="86"/>
      <c r="P53" s="31"/>
    </row>
    <row r="54" spans="1:25" s="25" customFormat="1" x14ac:dyDescent="0.2">
      <c r="C54" s="39"/>
      <c r="D54" s="31"/>
      <c r="E54" s="39"/>
      <c r="F54" s="40"/>
      <c r="G54" s="73"/>
      <c r="H54" s="31"/>
      <c r="I54" s="37"/>
      <c r="J54" s="38"/>
      <c r="K54" s="37"/>
      <c r="L54" s="31"/>
      <c r="M54" s="74"/>
      <c r="N54" s="31"/>
      <c r="O54" s="86"/>
      <c r="P54" s="31"/>
    </row>
    <row r="55" spans="1:25" s="59" customFormat="1" x14ac:dyDescent="0.2">
      <c r="A55" s="60" t="s">
        <v>56</v>
      </c>
      <c r="B55" s="60"/>
      <c r="C55" s="61">
        <f>SUM(C57:C60)</f>
        <v>69</v>
      </c>
      <c r="D55" s="62"/>
      <c r="E55" s="88">
        <f>SUM(E57:E60)</f>
        <v>18</v>
      </c>
      <c r="F55" s="63"/>
      <c r="G55" s="51">
        <f>+C55+E55</f>
        <v>87</v>
      </c>
      <c r="H55" s="64"/>
      <c r="I55" s="61">
        <f>SUM(I57:I60)</f>
        <v>68.12</v>
      </c>
      <c r="J55" s="62"/>
      <c r="K55" s="88">
        <f>SUM(K57:K60)</f>
        <v>5.91</v>
      </c>
      <c r="L55" s="63"/>
      <c r="M55" s="51">
        <f>+I55+K55</f>
        <v>74.03</v>
      </c>
      <c r="N55" s="65"/>
      <c r="O55" s="61">
        <f>SUM(O57:O60)</f>
        <v>34.5</v>
      </c>
      <c r="P55" s="65"/>
      <c r="Q55" s="66"/>
      <c r="R55" s="66"/>
      <c r="S55" s="66"/>
      <c r="T55" s="66"/>
      <c r="U55" s="66"/>
      <c r="V55" s="66"/>
      <c r="W55" s="66"/>
      <c r="X55" s="66"/>
      <c r="Y55" s="66"/>
    </row>
    <row r="56" spans="1:25" s="59" customFormat="1" x14ac:dyDescent="0.2">
      <c r="A56" s="60"/>
      <c r="B56" s="60"/>
      <c r="C56" s="82"/>
      <c r="D56" s="83"/>
      <c r="E56" s="82"/>
      <c r="F56" s="84"/>
      <c r="G56" s="72"/>
      <c r="H56" s="83"/>
      <c r="I56" s="82"/>
      <c r="J56" s="83"/>
      <c r="K56" s="82"/>
      <c r="L56" s="84"/>
      <c r="M56" s="72"/>
      <c r="N56" s="65"/>
      <c r="O56" s="61"/>
      <c r="P56" s="65"/>
      <c r="Q56" s="66"/>
      <c r="R56" s="66"/>
      <c r="S56" s="66"/>
      <c r="T56" s="66"/>
      <c r="U56" s="66"/>
      <c r="V56" s="66"/>
      <c r="W56" s="66"/>
      <c r="X56" s="66"/>
      <c r="Y56" s="66"/>
    </row>
    <row r="57" spans="1:25" s="67" customFormat="1" x14ac:dyDescent="0.2">
      <c r="A57" s="109" t="s">
        <v>67</v>
      </c>
      <c r="C57" s="53">
        <v>1</v>
      </c>
      <c r="D57" s="62"/>
      <c r="E57" s="53">
        <v>0</v>
      </c>
      <c r="F57" s="68"/>
      <c r="G57" s="53">
        <f>+C57+E57</f>
        <v>1</v>
      </c>
      <c r="H57" s="62"/>
      <c r="I57" s="55">
        <v>1</v>
      </c>
      <c r="J57" s="69"/>
      <c r="K57" s="55">
        <v>0</v>
      </c>
      <c r="L57" s="70"/>
      <c r="M57" s="55">
        <f>+SUM(I57:K57)</f>
        <v>1</v>
      </c>
      <c r="N57" s="70"/>
      <c r="O57" s="55">
        <v>17</v>
      </c>
      <c r="P57" s="70"/>
    </row>
    <row r="58" spans="1:25" s="59" customFormat="1" x14ac:dyDescent="0.2">
      <c r="A58" s="90" t="s">
        <v>60</v>
      </c>
      <c r="B58" s="60"/>
      <c r="C58" s="92">
        <v>15</v>
      </c>
      <c r="D58" s="91"/>
      <c r="E58" s="92">
        <v>0</v>
      </c>
      <c r="F58" s="93"/>
      <c r="G58" s="53">
        <f>+C58+E58</f>
        <v>15</v>
      </c>
      <c r="H58" s="91"/>
      <c r="I58" s="92">
        <v>15</v>
      </c>
      <c r="J58" s="91"/>
      <c r="K58" s="92">
        <v>0</v>
      </c>
      <c r="L58" s="93"/>
      <c r="M58" s="55">
        <f>+SUM(I58:K58)</f>
        <v>15</v>
      </c>
      <c r="N58" s="65"/>
      <c r="O58" s="103">
        <v>12.5</v>
      </c>
      <c r="P58" s="65"/>
      <c r="Q58" s="66"/>
      <c r="R58" s="66"/>
      <c r="S58" s="66"/>
      <c r="T58" s="66"/>
      <c r="U58" s="66"/>
      <c r="V58" s="66"/>
      <c r="W58" s="66"/>
      <c r="X58" s="66"/>
      <c r="Y58" s="66"/>
    </row>
    <row r="59" spans="1:25" s="67" customFormat="1" x14ac:dyDescent="0.2">
      <c r="A59" s="67" t="s">
        <v>21</v>
      </c>
      <c r="C59" s="53">
        <v>35</v>
      </c>
      <c r="D59" s="70"/>
      <c r="E59" s="53">
        <v>10</v>
      </c>
      <c r="F59" s="68"/>
      <c r="G59" s="53">
        <f>+C59+E59</f>
        <v>45</v>
      </c>
      <c r="H59" s="70"/>
      <c r="I59" s="55">
        <v>34.119999999999997</v>
      </c>
      <c r="J59" s="69"/>
      <c r="K59" s="55">
        <v>3.85</v>
      </c>
      <c r="L59" s="70"/>
      <c r="M59" s="55">
        <f>+SUM(I59:K59)</f>
        <v>37.97</v>
      </c>
      <c r="N59" s="70"/>
      <c r="O59" s="55">
        <v>3</v>
      </c>
      <c r="P59" s="70"/>
    </row>
    <row r="60" spans="1:25" s="67" customFormat="1" x14ac:dyDescent="0.2">
      <c r="A60" s="67" t="s">
        <v>29</v>
      </c>
      <c r="C60" s="53">
        <v>18</v>
      </c>
      <c r="D60" s="62"/>
      <c r="E60" s="53">
        <v>8</v>
      </c>
      <c r="F60" s="68"/>
      <c r="G60" s="53">
        <f>+C60+E60</f>
        <v>26</v>
      </c>
      <c r="H60" s="62"/>
      <c r="I60" s="55">
        <v>18</v>
      </c>
      <c r="J60" s="69"/>
      <c r="K60" s="55">
        <v>2.06</v>
      </c>
      <c r="L60" s="70"/>
      <c r="M60" s="55">
        <f>+SUM(I60:K60)</f>
        <v>20.059999999999999</v>
      </c>
      <c r="N60" s="70"/>
      <c r="O60" s="55">
        <v>2</v>
      </c>
      <c r="P60" s="70"/>
    </row>
    <row r="61" spans="1:25" s="25" customFormat="1" x14ac:dyDescent="0.2">
      <c r="C61" s="39"/>
      <c r="D61" s="31"/>
      <c r="E61" s="39"/>
      <c r="F61" s="40"/>
      <c r="G61" s="73"/>
      <c r="H61" s="31"/>
      <c r="I61" s="37"/>
      <c r="J61" s="38"/>
      <c r="K61" s="37"/>
      <c r="L61" s="31"/>
      <c r="M61" s="74"/>
      <c r="N61" s="31"/>
      <c r="O61" s="55"/>
      <c r="P61" s="31"/>
    </row>
    <row r="62" spans="1:25" s="25" customFormat="1" x14ac:dyDescent="0.2">
      <c r="C62" s="39"/>
      <c r="D62" s="31"/>
      <c r="E62" s="39"/>
      <c r="F62" s="40"/>
      <c r="G62" s="73"/>
      <c r="H62" s="31"/>
      <c r="I62" s="37"/>
      <c r="J62" s="38"/>
      <c r="K62" s="37"/>
      <c r="L62" s="31"/>
      <c r="M62" s="74"/>
      <c r="N62" s="31"/>
      <c r="O62" s="55"/>
      <c r="P62" s="31"/>
    </row>
    <row r="63" spans="1:25" s="59" customFormat="1" x14ac:dyDescent="0.2">
      <c r="A63" s="60" t="s">
        <v>17</v>
      </c>
      <c r="B63" s="60"/>
      <c r="C63" s="52">
        <f>SUM(C65:C70)</f>
        <v>114.78999999999999</v>
      </c>
      <c r="D63" s="98"/>
      <c r="E63" s="52">
        <f>SUM(E65:E70)</f>
        <v>50</v>
      </c>
      <c r="F63" s="99"/>
      <c r="G63" s="52">
        <f>+C63+E63</f>
        <v>164.79</v>
      </c>
      <c r="H63" s="98" t="s">
        <v>48</v>
      </c>
      <c r="I63" s="52">
        <f>SUM(I65:I70)</f>
        <v>112.15</v>
      </c>
      <c r="J63" s="100"/>
      <c r="K63" s="52">
        <f>SUM(K65:K70)</f>
        <v>16.64</v>
      </c>
      <c r="L63" s="98"/>
      <c r="M63" s="52">
        <f>+I63+K63</f>
        <v>128.79000000000002</v>
      </c>
      <c r="N63" s="98"/>
      <c r="O63" s="54">
        <f>SUM(O65:O70)</f>
        <v>45</v>
      </c>
      <c r="P63" s="70"/>
      <c r="Q63" s="66"/>
      <c r="R63" s="66"/>
      <c r="S63" s="66"/>
      <c r="T63" s="66"/>
      <c r="U63" s="66"/>
      <c r="V63" s="66"/>
    </row>
    <row r="64" spans="1:25" s="59" customFormat="1" x14ac:dyDescent="0.2">
      <c r="C64" s="85"/>
      <c r="D64" s="101"/>
      <c r="E64" s="85"/>
      <c r="F64" s="102"/>
      <c r="G64" s="53"/>
      <c r="H64" s="70"/>
      <c r="I64" s="96"/>
      <c r="J64" s="97"/>
      <c r="K64" s="96"/>
      <c r="L64" s="70"/>
      <c r="M64" s="55"/>
      <c r="N64" s="101"/>
      <c r="O64" s="86"/>
      <c r="P64" s="101"/>
    </row>
    <row r="65" spans="1:53" s="59" customFormat="1" x14ac:dyDescent="0.2">
      <c r="A65" s="59" t="s">
        <v>53</v>
      </c>
      <c r="C65" s="107">
        <v>11</v>
      </c>
      <c r="D65" s="101"/>
      <c r="E65" s="85">
        <v>5</v>
      </c>
      <c r="F65" s="102"/>
      <c r="G65" s="53">
        <f t="shared" ref="G65:G70" si="6">+C65+E65</f>
        <v>16</v>
      </c>
      <c r="H65" s="70"/>
      <c r="I65" s="96">
        <v>10.92</v>
      </c>
      <c r="J65" s="97"/>
      <c r="K65" s="96">
        <v>2.09</v>
      </c>
      <c r="L65" s="70"/>
      <c r="M65" s="55">
        <f t="shared" ref="M65:M70" si="7">+SUM(I65:K65)</f>
        <v>13.01</v>
      </c>
      <c r="N65" s="101"/>
      <c r="O65" s="86">
        <v>24</v>
      </c>
      <c r="P65" s="101"/>
    </row>
    <row r="66" spans="1:53" s="59" customFormat="1" x14ac:dyDescent="0.2">
      <c r="A66" s="59" t="s">
        <v>46</v>
      </c>
      <c r="C66" s="85">
        <v>10</v>
      </c>
      <c r="D66" s="101"/>
      <c r="E66" s="85">
        <v>7</v>
      </c>
      <c r="F66" s="102"/>
      <c r="G66" s="53">
        <f>+C66+E66</f>
        <v>17</v>
      </c>
      <c r="H66" s="70"/>
      <c r="I66" s="96">
        <v>10</v>
      </c>
      <c r="J66" s="97"/>
      <c r="K66" s="96">
        <v>2.27</v>
      </c>
      <c r="L66" s="70"/>
      <c r="M66" s="55">
        <f t="shared" si="7"/>
        <v>12.27</v>
      </c>
      <c r="N66" s="101"/>
      <c r="O66" s="86">
        <v>1.5</v>
      </c>
      <c r="P66" s="101"/>
    </row>
    <row r="67" spans="1:53" s="59" customFormat="1" x14ac:dyDescent="0.2">
      <c r="A67" s="59" t="s">
        <v>30</v>
      </c>
      <c r="C67" s="85">
        <v>23</v>
      </c>
      <c r="D67" s="101"/>
      <c r="E67" s="85">
        <v>5</v>
      </c>
      <c r="F67" s="102"/>
      <c r="G67" s="53">
        <f t="shared" si="6"/>
        <v>28</v>
      </c>
      <c r="H67" s="70"/>
      <c r="I67" s="96">
        <v>21.72</v>
      </c>
      <c r="J67" s="97"/>
      <c r="K67" s="96">
        <v>1.69</v>
      </c>
      <c r="L67" s="70"/>
      <c r="M67" s="55">
        <f t="shared" si="7"/>
        <v>23.41</v>
      </c>
      <c r="N67" s="101"/>
      <c r="O67" s="86">
        <v>9</v>
      </c>
      <c r="P67" s="101"/>
    </row>
    <row r="68" spans="1:53" s="59" customFormat="1" x14ac:dyDescent="0.2">
      <c r="A68" s="67" t="s">
        <v>82</v>
      </c>
      <c r="C68" s="85">
        <v>17.79</v>
      </c>
      <c r="D68" s="112"/>
      <c r="E68" s="85">
        <v>7</v>
      </c>
      <c r="F68" s="102"/>
      <c r="G68" s="53">
        <f t="shared" si="6"/>
        <v>24.79</v>
      </c>
      <c r="H68" s="112"/>
      <c r="I68" s="96">
        <v>17.53</v>
      </c>
      <c r="J68" s="97"/>
      <c r="K68" s="96">
        <v>2.6</v>
      </c>
      <c r="L68" s="70"/>
      <c r="M68" s="55">
        <f t="shared" si="7"/>
        <v>20.130000000000003</v>
      </c>
      <c r="N68" s="101"/>
      <c r="O68" s="86">
        <v>2</v>
      </c>
      <c r="P68" s="101"/>
    </row>
    <row r="69" spans="1:53" s="59" customFormat="1" x14ac:dyDescent="0.2">
      <c r="A69" s="59" t="s">
        <v>18</v>
      </c>
      <c r="C69" s="85">
        <v>28</v>
      </c>
      <c r="D69" s="101"/>
      <c r="E69" s="85">
        <v>9</v>
      </c>
      <c r="F69" s="102"/>
      <c r="G69" s="53">
        <f t="shared" si="6"/>
        <v>37</v>
      </c>
      <c r="H69" s="70"/>
      <c r="I69" s="96">
        <v>26.98</v>
      </c>
      <c r="J69" s="97"/>
      <c r="K69" s="96">
        <v>2.74</v>
      </c>
      <c r="L69" s="70"/>
      <c r="M69" s="55">
        <f t="shared" si="7"/>
        <v>29.72</v>
      </c>
      <c r="N69" s="101"/>
      <c r="O69" s="86">
        <v>1</v>
      </c>
      <c r="P69" s="101"/>
    </row>
    <row r="70" spans="1:53" s="59" customFormat="1" x14ac:dyDescent="0.2">
      <c r="A70" s="59" t="s">
        <v>57</v>
      </c>
      <c r="C70" s="85">
        <v>25</v>
      </c>
      <c r="D70" s="101"/>
      <c r="E70" s="85">
        <v>17</v>
      </c>
      <c r="F70" s="102"/>
      <c r="G70" s="53">
        <f t="shared" si="6"/>
        <v>42</v>
      </c>
      <c r="H70" s="70"/>
      <c r="I70" s="96">
        <v>25</v>
      </c>
      <c r="J70" s="97"/>
      <c r="K70" s="96">
        <v>5.25</v>
      </c>
      <c r="L70" s="70"/>
      <c r="M70" s="55">
        <f t="shared" si="7"/>
        <v>30.25</v>
      </c>
      <c r="N70" s="101"/>
      <c r="O70" s="86">
        <v>7.5</v>
      </c>
      <c r="P70" s="101"/>
    </row>
    <row r="71" spans="1:53" s="25" customFormat="1" x14ac:dyDescent="0.2">
      <c r="C71" s="39"/>
      <c r="D71" s="31"/>
      <c r="E71" s="39"/>
      <c r="F71" s="40"/>
      <c r="G71" s="73"/>
      <c r="H71" s="31"/>
      <c r="I71" s="37"/>
      <c r="J71" s="38"/>
      <c r="K71" s="37"/>
      <c r="L71" s="31"/>
      <c r="M71" s="74"/>
      <c r="N71" s="31"/>
      <c r="O71" s="59"/>
      <c r="P71" s="31"/>
    </row>
    <row r="72" spans="1:53" s="25" customFormat="1" x14ac:dyDescent="0.2">
      <c r="C72" s="30"/>
      <c r="D72" s="31"/>
      <c r="E72" s="30"/>
      <c r="F72" s="31"/>
      <c r="G72" s="75"/>
      <c r="H72" s="31"/>
      <c r="I72" s="30"/>
      <c r="J72" s="31"/>
      <c r="K72" s="30"/>
      <c r="L72" s="31"/>
      <c r="M72" s="75"/>
      <c r="N72" s="31"/>
      <c r="O72" s="104"/>
      <c r="P72" s="31"/>
    </row>
    <row r="73" spans="1:53" x14ac:dyDescent="0.2">
      <c r="A73" s="23" t="s">
        <v>19</v>
      </c>
      <c r="B73" s="23"/>
      <c r="C73" s="34">
        <f>SUM(C75:C81)</f>
        <v>137</v>
      </c>
      <c r="E73" s="34">
        <f>SUM(E75:E81)</f>
        <v>17</v>
      </c>
      <c r="F73" s="17"/>
      <c r="G73" s="52">
        <f>+C73+E73</f>
        <v>154</v>
      </c>
      <c r="I73" s="5">
        <f>SUM(I75:I81)</f>
        <v>135.68</v>
      </c>
      <c r="J73" s="5"/>
      <c r="K73" s="5">
        <f>SUM(K75:K81)</f>
        <v>4.5599999999999996</v>
      </c>
      <c r="L73" s="17"/>
      <c r="M73" s="51">
        <f>+I73+K73</f>
        <v>140.24</v>
      </c>
      <c r="N73" s="16"/>
      <c r="O73" s="52">
        <f>SUM(O75:O80)</f>
        <v>60.21</v>
      </c>
      <c r="P73" s="31"/>
      <c r="Q73" s="23"/>
      <c r="R73" s="23"/>
      <c r="S73" s="23"/>
      <c r="T73" s="23"/>
      <c r="U73" s="23"/>
      <c r="V73" s="23"/>
      <c r="W73" s="23"/>
      <c r="X73" s="23"/>
      <c r="Y73" s="23"/>
      <c r="Z73" s="23"/>
      <c r="AA73" s="23"/>
      <c r="AB73" s="23"/>
      <c r="AC73" s="23"/>
      <c r="AD73" s="23"/>
      <c r="AE73" s="23"/>
      <c r="AF73" s="23"/>
      <c r="AG73" s="23"/>
      <c r="AH73" s="23"/>
      <c r="AI73" s="23"/>
      <c r="AJ73" s="23"/>
      <c r="AK73" s="23"/>
      <c r="AL73" s="23"/>
      <c r="AM73" s="23"/>
      <c r="AN73" s="23"/>
      <c r="AO73" s="23"/>
      <c r="AP73" s="23"/>
      <c r="AQ73" s="23"/>
      <c r="AR73" s="23"/>
      <c r="AS73" s="23"/>
      <c r="AT73" s="23"/>
      <c r="AU73" s="23"/>
      <c r="AV73" s="23"/>
      <c r="AW73" s="23"/>
      <c r="AX73" s="23"/>
      <c r="AY73" s="23"/>
      <c r="AZ73" s="23"/>
      <c r="BA73" s="23"/>
    </row>
    <row r="74" spans="1:53" x14ac:dyDescent="0.2">
      <c r="C74" s="8"/>
      <c r="E74" s="8"/>
      <c r="F74" s="18"/>
      <c r="G74" s="85"/>
      <c r="H74" s="31"/>
      <c r="I74" s="30"/>
      <c r="J74" s="31"/>
      <c r="K74" s="30"/>
      <c r="L74" s="31"/>
      <c r="M74" s="86"/>
      <c r="O74" s="55"/>
    </row>
    <row r="75" spans="1:53" x14ac:dyDescent="0.2">
      <c r="A75" s="24" t="s">
        <v>54</v>
      </c>
      <c r="C75" s="14">
        <v>4</v>
      </c>
      <c r="D75" s="19"/>
      <c r="E75" s="14">
        <v>1</v>
      </c>
      <c r="F75" s="19"/>
      <c r="G75" s="85">
        <f t="shared" ref="G75:G81" si="8">+C75+E75</f>
        <v>5</v>
      </c>
      <c r="H75" s="45"/>
      <c r="I75" s="41">
        <v>3.92</v>
      </c>
      <c r="J75" s="45"/>
      <c r="K75" s="41">
        <v>0.23</v>
      </c>
      <c r="L75" s="45"/>
      <c r="M75" s="86">
        <f t="shared" ref="M75:M81" si="9">+SUM(I75:K75)</f>
        <v>4.1500000000000004</v>
      </c>
      <c r="N75" s="19"/>
      <c r="O75" s="55">
        <v>25.21</v>
      </c>
    </row>
    <row r="76" spans="1:53" x14ac:dyDescent="0.2">
      <c r="A76" s="24" t="s">
        <v>20</v>
      </c>
      <c r="C76" s="14">
        <v>23</v>
      </c>
      <c r="D76" s="19"/>
      <c r="E76" s="14">
        <v>1</v>
      </c>
      <c r="F76" s="19"/>
      <c r="G76" s="85">
        <f t="shared" si="8"/>
        <v>24</v>
      </c>
      <c r="H76" s="45"/>
      <c r="I76" s="41">
        <v>22.42</v>
      </c>
      <c r="J76" s="45"/>
      <c r="K76" s="41">
        <v>0.15</v>
      </c>
      <c r="L76" s="45"/>
      <c r="M76" s="86">
        <f t="shared" si="9"/>
        <v>22.57</v>
      </c>
      <c r="N76" s="19"/>
      <c r="O76" s="55">
        <v>6</v>
      </c>
    </row>
    <row r="77" spans="1:53" x14ac:dyDescent="0.2">
      <c r="A77" s="24" t="s">
        <v>25</v>
      </c>
      <c r="C77" s="14">
        <v>30</v>
      </c>
      <c r="D77" s="19"/>
      <c r="E77" s="14">
        <v>1</v>
      </c>
      <c r="F77" s="19"/>
      <c r="G77" s="85">
        <f t="shared" si="8"/>
        <v>31</v>
      </c>
      <c r="H77" s="45"/>
      <c r="I77" s="41">
        <v>29.5</v>
      </c>
      <c r="J77" s="45"/>
      <c r="K77" s="41">
        <v>0.23</v>
      </c>
      <c r="L77" s="45"/>
      <c r="M77" s="86">
        <f t="shared" si="9"/>
        <v>29.73</v>
      </c>
      <c r="N77" s="19"/>
      <c r="O77" s="55">
        <v>6</v>
      </c>
    </row>
    <row r="78" spans="1:53" x14ac:dyDescent="0.2">
      <c r="A78" s="24" t="s">
        <v>22</v>
      </c>
      <c r="C78" s="14">
        <v>30</v>
      </c>
      <c r="D78" s="19"/>
      <c r="E78" s="14">
        <v>5</v>
      </c>
      <c r="F78" s="19"/>
      <c r="G78" s="85">
        <f t="shared" si="8"/>
        <v>35</v>
      </c>
      <c r="H78" s="45"/>
      <c r="I78" s="41">
        <v>29.92</v>
      </c>
      <c r="J78" s="45"/>
      <c r="K78" s="41">
        <v>1.1499999999999999</v>
      </c>
      <c r="L78" s="45"/>
      <c r="M78" s="86">
        <f t="shared" si="9"/>
        <v>31.07</v>
      </c>
      <c r="N78" s="19"/>
      <c r="O78" s="55">
        <v>8</v>
      </c>
    </row>
    <row r="79" spans="1:53" x14ac:dyDescent="0.2">
      <c r="A79" s="24" t="s">
        <v>52</v>
      </c>
      <c r="C79" s="14">
        <v>36</v>
      </c>
      <c r="D79" s="19"/>
      <c r="E79" s="14">
        <v>5</v>
      </c>
      <c r="F79" s="19"/>
      <c r="G79" s="85">
        <f t="shared" si="8"/>
        <v>41</v>
      </c>
      <c r="H79" s="45"/>
      <c r="I79" s="41">
        <v>35.92</v>
      </c>
      <c r="J79" s="45"/>
      <c r="K79" s="41">
        <v>1.51</v>
      </c>
      <c r="L79" s="45"/>
      <c r="M79" s="86">
        <f t="shared" si="9"/>
        <v>37.43</v>
      </c>
      <c r="N79" s="19"/>
      <c r="O79" s="55">
        <v>11</v>
      </c>
    </row>
    <row r="80" spans="1:53" x14ac:dyDescent="0.2">
      <c r="A80" s="108" t="s">
        <v>65</v>
      </c>
      <c r="C80" s="14">
        <v>7</v>
      </c>
      <c r="D80" s="19"/>
      <c r="E80" s="14">
        <v>0</v>
      </c>
      <c r="F80" s="19"/>
      <c r="G80" s="85">
        <f t="shared" si="8"/>
        <v>7</v>
      </c>
      <c r="H80" s="45"/>
      <c r="I80" s="41">
        <v>7</v>
      </c>
      <c r="J80" s="45"/>
      <c r="K80" s="41">
        <v>0</v>
      </c>
      <c r="L80" s="45"/>
      <c r="M80" s="86">
        <f t="shared" si="9"/>
        <v>7</v>
      </c>
      <c r="N80" s="19"/>
      <c r="O80" s="55">
        <v>4</v>
      </c>
    </row>
    <row r="81" spans="1:25" x14ac:dyDescent="0.2">
      <c r="A81" s="108" t="s">
        <v>77</v>
      </c>
      <c r="C81" s="14">
        <v>7</v>
      </c>
      <c r="D81" s="19"/>
      <c r="E81" s="14">
        <v>4</v>
      </c>
      <c r="F81" s="19"/>
      <c r="G81" s="85">
        <f t="shared" si="8"/>
        <v>11</v>
      </c>
      <c r="H81" s="45"/>
      <c r="I81" s="41">
        <v>7</v>
      </c>
      <c r="J81" s="45"/>
      <c r="K81" s="41">
        <v>1.29</v>
      </c>
      <c r="L81" s="45"/>
      <c r="M81" s="86">
        <f t="shared" si="9"/>
        <v>8.2899999999999991</v>
      </c>
      <c r="N81" s="19"/>
      <c r="O81" s="55">
        <v>0</v>
      </c>
    </row>
    <row r="82" spans="1:25" x14ac:dyDescent="0.2">
      <c r="C82" s="14"/>
      <c r="D82" s="19"/>
      <c r="E82" s="14"/>
      <c r="F82" s="19"/>
      <c r="G82" s="73"/>
      <c r="H82" s="19"/>
      <c r="I82" s="12"/>
      <c r="J82" s="19"/>
      <c r="K82" s="12"/>
      <c r="L82" s="19"/>
      <c r="M82" s="74"/>
      <c r="N82" s="19"/>
    </row>
    <row r="84" spans="1:25" x14ac:dyDescent="0.2">
      <c r="A84" s="23" t="s">
        <v>28</v>
      </c>
      <c r="B84" s="2"/>
      <c r="C84" s="9">
        <f>+C86+C88+C87+C90+C89</f>
        <v>89.5</v>
      </c>
      <c r="D84" s="31"/>
      <c r="E84" s="9">
        <f>+E86+E88+E87+E90+E89</f>
        <v>44</v>
      </c>
      <c r="F84" s="35"/>
      <c r="G84" s="52">
        <f>+C84+E84</f>
        <v>133.5</v>
      </c>
      <c r="I84" s="9">
        <f>+I86+I88+I87+I90+I89</f>
        <v>89</v>
      </c>
      <c r="J84" s="31"/>
      <c r="K84" s="87">
        <f>+K86+K88+K87+K90+K89</f>
        <v>13.469999999999999</v>
      </c>
      <c r="L84" s="35"/>
      <c r="M84" s="52">
        <f>+I84+K84</f>
        <v>102.47</v>
      </c>
      <c r="N84" s="33"/>
      <c r="O84" s="88">
        <f>+O86+O88+O87+O90+O89</f>
        <v>25</v>
      </c>
      <c r="P84" s="33"/>
      <c r="Q84" s="23"/>
      <c r="R84" s="23"/>
      <c r="S84" s="23"/>
      <c r="T84" s="23"/>
      <c r="U84" s="23"/>
      <c r="V84" s="23"/>
      <c r="W84" s="23"/>
      <c r="X84" s="23"/>
      <c r="Y84" s="23"/>
    </row>
    <row r="85" spans="1:25" s="25" customFormat="1" x14ac:dyDescent="0.2">
      <c r="A85" s="2"/>
      <c r="B85" s="2"/>
      <c r="C85" s="5"/>
      <c r="D85" s="16"/>
      <c r="E85" s="5"/>
      <c r="F85" s="17"/>
      <c r="G85" s="72"/>
      <c r="H85" s="31"/>
      <c r="I85" s="36"/>
      <c r="J85" s="44"/>
      <c r="K85" s="36"/>
      <c r="L85" s="33"/>
      <c r="M85" s="74"/>
      <c r="N85" s="16"/>
      <c r="O85" s="54"/>
      <c r="P85" s="16"/>
      <c r="Q85" s="2"/>
      <c r="R85" s="2"/>
      <c r="S85" s="2"/>
      <c r="T85" s="2"/>
      <c r="U85" s="2"/>
      <c r="V85" s="2"/>
      <c r="W85" s="2"/>
      <c r="X85" s="2"/>
      <c r="Y85" s="2"/>
    </row>
    <row r="86" spans="1:25" s="25" customFormat="1" x14ac:dyDescent="0.2">
      <c r="A86" s="24" t="s">
        <v>55</v>
      </c>
      <c r="B86" s="2"/>
      <c r="C86" s="57">
        <v>1</v>
      </c>
      <c r="D86" s="50"/>
      <c r="E86" s="57">
        <v>0</v>
      </c>
      <c r="F86" s="58"/>
      <c r="G86" s="53">
        <f>+C86+E86</f>
        <v>1</v>
      </c>
      <c r="H86" s="29"/>
      <c r="I86" s="12">
        <v>1</v>
      </c>
      <c r="J86" s="19"/>
      <c r="K86" s="12">
        <v>0</v>
      </c>
      <c r="L86" s="29"/>
      <c r="M86" s="55">
        <f>+SUM(I86:K86)</f>
        <v>1</v>
      </c>
      <c r="N86" s="16"/>
      <c r="O86" s="86">
        <v>15.5</v>
      </c>
      <c r="P86" s="16"/>
      <c r="Q86" s="2"/>
      <c r="R86" s="2"/>
      <c r="S86" s="2"/>
      <c r="T86" s="2"/>
      <c r="U86" s="2"/>
      <c r="V86" s="2"/>
      <c r="W86" s="2"/>
      <c r="X86" s="2"/>
      <c r="Y86" s="2"/>
    </row>
    <row r="87" spans="1:25" s="25" customFormat="1" x14ac:dyDescent="0.2">
      <c r="A87" s="25" t="s">
        <v>27</v>
      </c>
      <c r="C87" s="39">
        <v>22</v>
      </c>
      <c r="D87" s="31"/>
      <c r="E87" s="39">
        <v>4</v>
      </c>
      <c r="F87" s="40"/>
      <c r="G87" s="53">
        <f>+C87+E87</f>
        <v>26</v>
      </c>
      <c r="H87" s="29"/>
      <c r="I87" s="12">
        <v>22</v>
      </c>
      <c r="J87" s="19"/>
      <c r="K87" s="12">
        <v>0.99</v>
      </c>
      <c r="L87" s="29"/>
      <c r="M87" s="55">
        <f>+SUM(I87:K87)</f>
        <v>22.99</v>
      </c>
      <c r="N87" s="31"/>
      <c r="O87" s="86">
        <v>2</v>
      </c>
      <c r="P87" s="31"/>
    </row>
    <row r="88" spans="1:25" s="25" customFormat="1" x14ac:dyDescent="0.2">
      <c r="A88" s="25" t="s">
        <v>61</v>
      </c>
      <c r="C88" s="39">
        <v>17</v>
      </c>
      <c r="D88" s="31"/>
      <c r="E88" s="39">
        <v>7</v>
      </c>
      <c r="F88" s="40"/>
      <c r="G88" s="53">
        <f>+C88+E88</f>
        <v>24</v>
      </c>
      <c r="H88" s="29"/>
      <c r="I88" s="12">
        <v>17</v>
      </c>
      <c r="J88" s="19"/>
      <c r="K88" s="12">
        <v>2.27</v>
      </c>
      <c r="L88" s="29"/>
      <c r="M88" s="55">
        <f>+SUM(I88:K88)</f>
        <v>19.27</v>
      </c>
      <c r="N88" s="31"/>
      <c r="O88" s="86">
        <v>2.5</v>
      </c>
      <c r="P88" s="31"/>
    </row>
    <row r="89" spans="1:25" s="4" customFormat="1" x14ac:dyDescent="0.2">
      <c r="A89" s="4" t="s">
        <v>66</v>
      </c>
      <c r="C89" s="48">
        <v>32</v>
      </c>
      <c r="D89" s="49"/>
      <c r="E89" s="48">
        <v>20</v>
      </c>
      <c r="F89" s="49"/>
      <c r="G89" s="53">
        <f>+C89+E89</f>
        <v>52</v>
      </c>
      <c r="H89" s="19"/>
      <c r="I89" s="12">
        <v>31.5</v>
      </c>
      <c r="J89" s="19"/>
      <c r="K89" s="12">
        <v>6.2</v>
      </c>
      <c r="L89" s="19"/>
      <c r="M89" s="55">
        <f>+SUM(I89:K89)</f>
        <v>37.700000000000003</v>
      </c>
      <c r="N89" s="50"/>
      <c r="O89" s="86">
        <v>3</v>
      </c>
      <c r="P89" s="50"/>
    </row>
    <row r="90" spans="1:25" s="25" customFormat="1" x14ac:dyDescent="0.2">
      <c r="A90" s="24" t="s">
        <v>81</v>
      </c>
      <c r="C90" s="39">
        <v>17.5</v>
      </c>
      <c r="D90" s="29"/>
      <c r="E90" s="39">
        <v>13</v>
      </c>
      <c r="F90" s="40"/>
      <c r="G90" s="53">
        <f>+C90+E90</f>
        <v>30.5</v>
      </c>
      <c r="H90" s="29"/>
      <c r="I90" s="11">
        <v>17.5</v>
      </c>
      <c r="J90" s="20"/>
      <c r="K90" s="11">
        <v>4.01</v>
      </c>
      <c r="L90" s="29"/>
      <c r="M90" s="55">
        <f>+SUM(I90:K90)</f>
        <v>21.509999999999998</v>
      </c>
      <c r="N90" s="31"/>
      <c r="O90" s="86">
        <v>2</v>
      </c>
      <c r="P90" s="31"/>
    </row>
    <row r="91" spans="1:25" s="25" customFormat="1" x14ac:dyDescent="0.2">
      <c r="C91" s="39"/>
      <c r="D91" s="31"/>
      <c r="E91" s="39"/>
      <c r="F91" s="40"/>
      <c r="G91" s="73"/>
      <c r="H91" s="31"/>
      <c r="I91" s="41"/>
      <c r="J91" s="45"/>
      <c r="K91" s="41"/>
      <c r="L91" s="31"/>
      <c r="M91" s="74"/>
      <c r="N91" s="31"/>
      <c r="O91" s="86"/>
      <c r="P91" s="31"/>
    </row>
    <row r="92" spans="1:25" s="25" customFormat="1" x14ac:dyDescent="0.2">
      <c r="C92" s="39"/>
      <c r="D92" s="31"/>
      <c r="E92" s="39"/>
      <c r="F92" s="40"/>
      <c r="G92" s="73"/>
      <c r="H92" s="31"/>
      <c r="I92" s="41"/>
      <c r="J92" s="45"/>
      <c r="K92" s="41"/>
      <c r="L92" s="31"/>
      <c r="M92" s="74"/>
      <c r="N92" s="31"/>
      <c r="O92" s="86"/>
      <c r="P92" s="31"/>
    </row>
    <row r="93" spans="1:25" x14ac:dyDescent="0.2">
      <c r="A93" s="23" t="s">
        <v>78</v>
      </c>
      <c r="B93" s="2"/>
      <c r="C93" s="9">
        <f>C95</f>
        <v>0</v>
      </c>
      <c r="D93" s="31"/>
      <c r="E93" s="9">
        <f>E95</f>
        <v>4</v>
      </c>
      <c r="F93" s="35"/>
      <c r="G93" s="52">
        <f>E93+C93</f>
        <v>4</v>
      </c>
      <c r="I93" s="9">
        <f>I95</f>
        <v>0</v>
      </c>
      <c r="J93" s="31"/>
      <c r="K93" s="87">
        <f>K95</f>
        <v>0.92</v>
      </c>
      <c r="L93" s="35"/>
      <c r="M93" s="56">
        <f>K93+I93</f>
        <v>0.92</v>
      </c>
      <c r="N93" s="33"/>
      <c r="O93" s="88">
        <f>O95</f>
        <v>17.38</v>
      </c>
      <c r="P93" s="33"/>
      <c r="Q93" s="23"/>
      <c r="R93" s="23"/>
      <c r="S93" s="23"/>
      <c r="T93" s="23"/>
      <c r="U93" s="23"/>
      <c r="V93" s="23"/>
      <c r="W93" s="23"/>
      <c r="X93" s="23"/>
      <c r="Y93" s="23"/>
    </row>
    <row r="94" spans="1:25" x14ac:dyDescent="0.2">
      <c r="A94" s="23"/>
      <c r="B94" s="2"/>
      <c r="C94" s="9"/>
      <c r="D94" s="31"/>
      <c r="E94" s="9"/>
      <c r="F94" s="35"/>
      <c r="G94" s="52"/>
      <c r="I94" s="9"/>
      <c r="J94" s="31"/>
      <c r="K94" s="87"/>
      <c r="L94" s="35"/>
      <c r="M94" s="56"/>
      <c r="N94" s="33"/>
      <c r="O94" s="88"/>
      <c r="P94" s="33"/>
      <c r="Q94" s="23"/>
      <c r="R94" s="23"/>
      <c r="S94" s="23"/>
      <c r="T94" s="23"/>
      <c r="U94" s="23"/>
      <c r="V94" s="23"/>
      <c r="W94" s="23"/>
      <c r="X94" s="23"/>
      <c r="Y94" s="23"/>
    </row>
    <row r="95" spans="1:25" x14ac:dyDescent="0.2">
      <c r="A95" s="24" t="s">
        <v>79</v>
      </c>
      <c r="C95" s="114">
        <v>0</v>
      </c>
      <c r="E95" s="114">
        <v>4</v>
      </c>
      <c r="F95" s="18"/>
      <c r="G95" s="53">
        <f>C95+E95</f>
        <v>4</v>
      </c>
      <c r="I95" s="114">
        <v>0</v>
      </c>
      <c r="K95" s="114">
        <v>0.92</v>
      </c>
      <c r="L95" s="18"/>
      <c r="M95" s="55">
        <f>+SUM(I95:K95)</f>
        <v>0.92</v>
      </c>
      <c r="O95" s="103">
        <v>17.38</v>
      </c>
    </row>
    <row r="96" spans="1:25" x14ac:dyDescent="0.2">
      <c r="C96" s="8"/>
      <c r="E96" s="8"/>
      <c r="F96" s="18"/>
      <c r="G96" s="73"/>
      <c r="I96" s="13"/>
      <c r="J96" s="21"/>
      <c r="K96" s="13"/>
      <c r="M96" s="74"/>
      <c r="O96" s="86"/>
    </row>
    <row r="97" spans="1:20" s="25" customFormat="1" x14ac:dyDescent="0.2">
      <c r="A97" s="1" t="s">
        <v>23</v>
      </c>
      <c r="B97" s="1"/>
      <c r="C97" s="10">
        <f>+C10+C20+C44+C55+C63+C73+C84+C93</f>
        <v>1070</v>
      </c>
      <c r="D97" s="15"/>
      <c r="E97" s="10">
        <f>+E10+E20+E44+E63+E73+E84+E55+E93</f>
        <v>418</v>
      </c>
      <c r="F97" s="46"/>
      <c r="G97" s="89">
        <f>+G10+G20+G44+G63+G73+G84+G55+G93</f>
        <v>1488</v>
      </c>
      <c r="H97" s="15"/>
      <c r="I97" s="10">
        <f>+I10+I20+I44+I63+I73+I84+I55+I93</f>
        <v>1059.75</v>
      </c>
      <c r="J97" s="15"/>
      <c r="K97" s="10">
        <f>+K10+K20+K44+K63+K73+K84+K55+K93</f>
        <v>164.15999999999997</v>
      </c>
      <c r="L97" s="46"/>
      <c r="M97" s="89">
        <f>+M10+M20+M44+M63+M73+M84+M55+M93</f>
        <v>1223.9100000000001</v>
      </c>
      <c r="N97" s="15"/>
      <c r="O97" s="94">
        <f>+O10+O20+O44+O63+O73+O84+O55+O93</f>
        <v>348.84</v>
      </c>
      <c r="P97" s="15"/>
      <c r="Q97" s="1"/>
      <c r="R97" s="1"/>
      <c r="S97" s="1"/>
      <c r="T97" s="1"/>
    </row>
    <row r="98" spans="1:20" s="25" customFormat="1" x14ac:dyDescent="0.2">
      <c r="A98" s="1"/>
      <c r="B98" s="1"/>
      <c r="C98" s="10"/>
      <c r="D98" s="15"/>
      <c r="E98" s="10"/>
      <c r="F98" s="46"/>
      <c r="G98" s="76"/>
      <c r="H98" s="15"/>
      <c r="I98" s="10"/>
      <c r="J98" s="15"/>
      <c r="K98" s="10"/>
      <c r="L98" s="46"/>
      <c r="M98" s="76"/>
      <c r="N98" s="15"/>
      <c r="O98" s="106"/>
      <c r="P98" s="15"/>
      <c r="Q98" s="1"/>
      <c r="R98" s="1"/>
      <c r="S98" s="1"/>
      <c r="T98" s="1"/>
    </row>
    <row r="99" spans="1:20" s="25" customFormat="1" x14ac:dyDescent="0.2">
      <c r="A99" s="1"/>
      <c r="B99" s="1"/>
      <c r="C99" s="10"/>
      <c r="D99" s="15"/>
      <c r="E99" s="10"/>
      <c r="F99" s="46"/>
      <c r="G99" s="76"/>
      <c r="H99" s="15"/>
      <c r="I99" s="10"/>
      <c r="J99" s="15"/>
      <c r="K99" s="10"/>
      <c r="L99" s="46"/>
      <c r="M99" s="76"/>
      <c r="N99" s="15"/>
      <c r="O99" s="106"/>
      <c r="P99" s="15"/>
      <c r="Q99" s="1"/>
      <c r="R99" s="1"/>
      <c r="S99" s="1"/>
      <c r="T99" s="1"/>
    </row>
    <row r="100" spans="1:20" s="25" customFormat="1" x14ac:dyDescent="0.2">
      <c r="C100" s="47"/>
      <c r="D100" s="31"/>
      <c r="E100" s="30"/>
      <c r="F100" s="31"/>
      <c r="G100" s="75"/>
      <c r="H100" s="31"/>
      <c r="I100" s="30"/>
      <c r="J100" s="31"/>
      <c r="K100" s="30"/>
      <c r="L100" s="31"/>
      <c r="M100" s="74"/>
      <c r="N100" s="31"/>
      <c r="O100" s="55"/>
      <c r="P100" s="31"/>
    </row>
    <row r="101" spans="1:20" s="25" customFormat="1" x14ac:dyDescent="0.2">
      <c r="A101" s="25" t="s">
        <v>47</v>
      </c>
      <c r="C101" s="30"/>
      <c r="D101" s="31"/>
      <c r="E101" s="30"/>
      <c r="F101" s="31"/>
      <c r="G101" s="75"/>
      <c r="H101" s="31"/>
      <c r="I101" s="30"/>
      <c r="J101" s="31"/>
      <c r="K101" s="30"/>
      <c r="L101" s="31"/>
      <c r="M101" s="75"/>
      <c r="N101" s="31"/>
      <c r="O101" s="55"/>
      <c r="P101" s="31"/>
    </row>
    <row r="102" spans="1:20" x14ac:dyDescent="0.2">
      <c r="A102" s="25" t="s">
        <v>24</v>
      </c>
      <c r="B102" s="25"/>
      <c r="C102" s="30"/>
      <c r="D102" s="31"/>
      <c r="E102" s="30"/>
      <c r="F102" s="31"/>
      <c r="H102" s="31"/>
      <c r="I102" s="30"/>
      <c r="J102" s="31"/>
      <c r="K102" s="30"/>
      <c r="L102" s="31"/>
      <c r="M102" s="78" t="s">
        <v>48</v>
      </c>
    </row>
    <row r="103" spans="1:20" x14ac:dyDescent="0.2">
      <c r="A103" t="s">
        <v>70</v>
      </c>
      <c r="O103" s="55"/>
    </row>
  </sheetData>
  <mergeCells count="4">
    <mergeCell ref="A1:O1"/>
    <mergeCell ref="A2:O2"/>
    <mergeCell ref="A3:O3"/>
    <mergeCell ref="A4:O4"/>
  </mergeCells>
  <phoneticPr fontId="0" type="noConversion"/>
  <printOptions horizontalCentered="1"/>
  <pageMargins left="0" right="0" top="0.22" bottom="0" header="0" footer="0"/>
  <pageSetup scale="84" fitToHeight="0" orientation="portrait" r:id="rId1"/>
  <headerFooter alignWithMargins="0"/>
  <rowBreaks count="1" manualBreakCount="1">
    <brk id="70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</vt:lpstr>
      <vt:lpstr>A!Print_Area</vt:lpstr>
      <vt:lpstr>A!Print_Titles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Full-Time and Part-Time Teaching Faculty with FTE of Total Instructional Facutly and FTE of Support Staff</dc:title>
  <dc:creator>UNCC Institutional Research</dc:creator>
  <cp:lastModifiedBy>test</cp:lastModifiedBy>
  <cp:lastPrinted>2013-02-05T15:51:16Z</cp:lastPrinted>
  <dcterms:created xsi:type="dcterms:W3CDTF">1998-01-20T15:44:19Z</dcterms:created>
  <dcterms:modified xsi:type="dcterms:W3CDTF">2015-02-06T16:48:44Z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-1054477849</vt:i4>
  </property>
  <property fmtid="{D5CDD505-2E9C-101B-9397-08002B2CF9AE}" pid="3" name="_EmailSubject">
    <vt:lpwstr>Section VIII of FB</vt:lpwstr>
  </property>
  <property fmtid="{D5CDD505-2E9C-101B-9397-08002B2CF9AE}" pid="4" name="_AuthorEmail">
    <vt:lpwstr>gjgray@email.uncc.edu</vt:lpwstr>
  </property>
  <property fmtid="{D5CDD505-2E9C-101B-9397-08002B2CF9AE}" pid="5" name="_AuthorEmailDisplayName">
    <vt:lpwstr>Gray, Gloria</vt:lpwstr>
  </property>
  <property fmtid="{D5CDD505-2E9C-101B-9397-08002B2CF9AE}" pid="6" name="_ReviewingToolsShownOnce">
    <vt:lpwstr/>
  </property>
</Properties>
</file>